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5132" windowHeight="8136"/>
  </bookViews>
  <sheets>
    <sheet name="Budget 2013-14" sheetId="3" r:id="rId1"/>
  </sheets>
  <definedNames>
    <definedName name="_xlnm.Print_Area" localSheetId="0">'Budget 2013-14'!$A$1:$I$51</definedName>
  </definedNames>
  <calcPr calcId="124519"/>
</workbook>
</file>

<file path=xl/calcChain.xml><?xml version="1.0" encoding="utf-8"?>
<calcChain xmlns="http://schemas.openxmlformats.org/spreadsheetml/2006/main">
  <c r="J44" i="3"/>
  <c r="I47"/>
  <c r="I26"/>
  <c r="I15"/>
  <c r="I38"/>
  <c r="I45" s="1"/>
  <c r="I34"/>
  <c r="H43" s="1"/>
  <c r="I43" s="1"/>
  <c r="I21"/>
  <c r="I20"/>
  <c r="I19"/>
  <c r="I22" s="1"/>
  <c r="H42" s="1"/>
  <c r="I42" s="1"/>
  <c r="I14"/>
  <c r="I13"/>
  <c r="I12"/>
  <c r="I11"/>
  <c r="I9"/>
  <c r="I8"/>
  <c r="I16" s="1"/>
  <c r="H41" s="1"/>
  <c r="H44" l="1"/>
  <c r="I41"/>
  <c r="I44" s="1"/>
  <c r="I50" l="1"/>
  <c r="I49"/>
  <c r="I51" s="1"/>
</calcChain>
</file>

<file path=xl/sharedStrings.xml><?xml version="1.0" encoding="utf-8"?>
<sst xmlns="http://schemas.openxmlformats.org/spreadsheetml/2006/main" count="56" uniqueCount="47">
  <si>
    <t>SRI SAI SEVA SADAN</t>
  </si>
  <si>
    <t>HYDERABAD</t>
  </si>
  <si>
    <t>A</t>
  </si>
  <si>
    <t>No.of posts</t>
  </si>
  <si>
    <t>Salary for each post</t>
  </si>
  <si>
    <t>Expenditure per month</t>
  </si>
  <si>
    <t>Full Time Staff</t>
  </si>
  <si>
    <t>Warden</t>
  </si>
  <si>
    <t>Foster Care Father</t>
  </si>
  <si>
    <t>Special Educator</t>
  </si>
  <si>
    <t>Resident Administrator cum Accounts</t>
  </si>
  <si>
    <t>Cook</t>
  </si>
  <si>
    <t>Helpers</t>
  </si>
  <si>
    <t>Sub Total</t>
  </si>
  <si>
    <t>B</t>
  </si>
  <si>
    <t>Part Time Staff</t>
  </si>
  <si>
    <t>Psychiatric Doctor</t>
  </si>
  <si>
    <t>Speech Therapyst</t>
  </si>
  <si>
    <t>Tabala/ Key Board Master</t>
  </si>
  <si>
    <t>C</t>
  </si>
  <si>
    <t>Other Recurring Expenditure</t>
  </si>
  <si>
    <t>Boarding Expenses at Rs.35/-   Student/ Day</t>
  </si>
  <si>
    <t>For 30 days for 25 students</t>
  </si>
  <si>
    <t>Rent for 2 Floors (4,000 sq.ft.)</t>
  </si>
  <si>
    <t>Transportation &amp; Conveyance</t>
  </si>
  <si>
    <t>Water &amp; Electricity Expenses</t>
  </si>
  <si>
    <t>Telephone Expenses</t>
  </si>
  <si>
    <t>Medical Expenses</t>
  </si>
  <si>
    <t>Miscellaneous Expenses</t>
  </si>
  <si>
    <t>Printing and Stationery</t>
  </si>
  <si>
    <t>D</t>
  </si>
  <si>
    <t>Non - Recurring Expenditure</t>
  </si>
  <si>
    <t>Student Desk, Benches &amp; Other Equipments</t>
  </si>
  <si>
    <t>Particulars</t>
  </si>
  <si>
    <t>Per Month</t>
  </si>
  <si>
    <t>Per Annuam</t>
  </si>
  <si>
    <t>Total Funds required for the Year</t>
  </si>
  <si>
    <t>a</t>
  </si>
  <si>
    <t>80% of the funds from Asha for Educaion, USA</t>
  </si>
  <si>
    <t>b</t>
  </si>
  <si>
    <t>20% of  the funds to be organised by Sri Sai Seva Sadan</t>
  </si>
  <si>
    <t xml:space="preserve">A scheme showing the financial commitment for 25 moderate and mild learning </t>
  </si>
  <si>
    <t>1 Teacher for Every 6 Students</t>
  </si>
  <si>
    <t>Sr.Splecial Educator</t>
  </si>
  <si>
    <t>Budget estimation for the Year 2013-14</t>
  </si>
  <si>
    <t>disability children/ adolescent of Residential and 9 Day care Students.</t>
  </si>
  <si>
    <t>SUMMARY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</si>
</sst>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0" fillId="0" borderId="1" xfId="3" applyNumberFormat="1" applyFont="1" applyBorder="1"/>
    <xf numFmtId="164" fontId="0" fillId="0" borderId="1" xfId="0" applyNumberFormat="1" applyFont="1" applyBorder="1"/>
    <xf numFmtId="164" fontId="4" fillId="0" borderId="1" xfId="0" applyNumberFormat="1" applyFont="1" applyBorder="1"/>
    <xf numFmtId="164" fontId="4" fillId="0" borderId="1" xfId="3" applyNumberFormat="1" applyFont="1" applyBorder="1"/>
    <xf numFmtId="0" fontId="0" fillId="0" borderId="1" xfId="0" applyBorder="1"/>
    <xf numFmtId="0" fontId="5" fillId="0" borderId="1" xfId="0" applyFont="1" applyBorder="1"/>
    <xf numFmtId="164" fontId="0" fillId="0" borderId="0" xfId="0" applyNumberFormat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37" workbookViewId="0">
      <selection activeCell="F39" sqref="F39"/>
    </sheetView>
  </sheetViews>
  <sheetFormatPr defaultColWidth="9.109375" defaultRowHeight="14.4"/>
  <cols>
    <col min="1" max="1" width="2.109375" style="1" customWidth="1"/>
    <col min="2" max="2" width="4.88671875" style="1" customWidth="1"/>
    <col min="3" max="6" width="9.109375" style="1"/>
    <col min="7" max="7" width="8" style="1" customWidth="1"/>
    <col min="8" max="8" width="11.5546875" style="1" customWidth="1"/>
    <col min="9" max="9" width="15.88671875" style="1" customWidth="1"/>
    <col min="10" max="16384" width="9.109375" style="1"/>
  </cols>
  <sheetData>
    <row r="1" spans="1:9">
      <c r="A1" s="2"/>
      <c r="B1" s="2"/>
      <c r="C1" s="2"/>
      <c r="D1" s="2"/>
      <c r="E1" s="3" t="s">
        <v>0</v>
      </c>
      <c r="F1" s="3"/>
      <c r="G1" s="2"/>
      <c r="H1" s="2"/>
      <c r="I1" s="2"/>
    </row>
    <row r="2" spans="1:9">
      <c r="A2" s="2"/>
      <c r="B2" s="2"/>
      <c r="C2" s="2"/>
      <c r="D2" s="2"/>
      <c r="E2" s="14" t="s">
        <v>1</v>
      </c>
      <c r="F2" s="14"/>
      <c r="G2" s="2"/>
      <c r="H2" s="2"/>
      <c r="I2" s="2"/>
    </row>
    <row r="3" spans="1:9">
      <c r="A3" s="2"/>
      <c r="B3" s="2"/>
      <c r="C3" s="2"/>
      <c r="D3" s="15" t="s">
        <v>44</v>
      </c>
      <c r="E3" s="15"/>
      <c r="F3" s="15"/>
      <c r="G3" s="15"/>
      <c r="H3" s="15"/>
      <c r="I3" s="2"/>
    </row>
    <row r="4" spans="1:9">
      <c r="A4" s="2"/>
      <c r="B4" s="2"/>
      <c r="C4" s="10" t="s">
        <v>41</v>
      </c>
      <c r="D4" s="2"/>
      <c r="E4" s="2"/>
      <c r="F4" s="2"/>
      <c r="G4" s="2"/>
      <c r="H4" s="2"/>
      <c r="I4" s="2"/>
    </row>
    <row r="5" spans="1:9">
      <c r="A5" s="2"/>
      <c r="B5" s="2"/>
      <c r="C5" s="10" t="s">
        <v>45</v>
      </c>
      <c r="D5" s="2"/>
      <c r="E5" s="2"/>
      <c r="F5" s="2"/>
      <c r="G5" s="2"/>
      <c r="H5" s="2"/>
      <c r="I5" s="2"/>
    </row>
    <row r="6" spans="1:9" ht="28.8">
      <c r="A6" s="2"/>
      <c r="B6" s="2"/>
      <c r="C6" s="2"/>
      <c r="D6" s="2"/>
      <c r="E6" s="2"/>
      <c r="F6" s="2"/>
      <c r="G6" s="4" t="s">
        <v>3</v>
      </c>
      <c r="H6" s="4" t="s">
        <v>4</v>
      </c>
      <c r="I6" s="4" t="s">
        <v>5</v>
      </c>
    </row>
    <row r="7" spans="1:9">
      <c r="A7" s="2"/>
      <c r="B7" s="5" t="s">
        <v>2</v>
      </c>
      <c r="C7" s="5" t="s">
        <v>6</v>
      </c>
      <c r="D7" s="2"/>
      <c r="E7" s="2"/>
      <c r="F7" s="2"/>
      <c r="G7" s="2"/>
      <c r="H7" s="2"/>
      <c r="I7" s="2"/>
    </row>
    <row r="8" spans="1:9">
      <c r="A8" s="2"/>
      <c r="B8" s="2"/>
      <c r="C8" s="2" t="s">
        <v>7</v>
      </c>
      <c r="D8" s="2"/>
      <c r="E8" s="2"/>
      <c r="F8" s="2"/>
      <c r="G8" s="2">
        <v>1</v>
      </c>
      <c r="H8" s="6">
        <v>8500</v>
      </c>
      <c r="I8" s="7">
        <f>G8*H8</f>
        <v>8500</v>
      </c>
    </row>
    <row r="9" spans="1:9">
      <c r="A9" s="2"/>
      <c r="B9" s="2"/>
      <c r="C9" s="2" t="s">
        <v>8</v>
      </c>
      <c r="D9" s="2"/>
      <c r="E9" s="2"/>
      <c r="F9" s="2"/>
      <c r="G9" s="2">
        <v>1</v>
      </c>
      <c r="H9" s="6">
        <v>5000</v>
      </c>
      <c r="I9" s="7">
        <f t="shared" ref="I9:I15" si="0">G9*H9</f>
        <v>5000</v>
      </c>
    </row>
    <row r="10" spans="1:9">
      <c r="A10" s="2"/>
      <c r="B10" s="2"/>
      <c r="C10" s="11" t="s">
        <v>9</v>
      </c>
      <c r="D10" s="2"/>
      <c r="E10" s="2"/>
      <c r="F10" s="2"/>
      <c r="G10" s="2"/>
      <c r="H10" s="6"/>
      <c r="I10" s="7"/>
    </row>
    <row r="11" spans="1:9">
      <c r="A11" s="2"/>
      <c r="B11" s="2"/>
      <c r="C11" s="10" t="s">
        <v>42</v>
      </c>
      <c r="D11" s="2"/>
      <c r="E11" s="2"/>
      <c r="F11" s="2"/>
      <c r="G11" s="2">
        <v>4</v>
      </c>
      <c r="H11" s="6">
        <v>9000</v>
      </c>
      <c r="I11" s="7">
        <f t="shared" si="0"/>
        <v>36000</v>
      </c>
    </row>
    <row r="12" spans="1:9">
      <c r="A12" s="2"/>
      <c r="B12" s="2"/>
      <c r="C12" s="10" t="s">
        <v>43</v>
      </c>
      <c r="D12" s="2"/>
      <c r="E12" s="2"/>
      <c r="F12" s="2"/>
      <c r="G12" s="2">
        <v>1</v>
      </c>
      <c r="H12" s="6">
        <v>13000</v>
      </c>
      <c r="I12" s="7">
        <f t="shared" si="0"/>
        <v>13000</v>
      </c>
    </row>
    <row r="13" spans="1:9">
      <c r="A13" s="2"/>
      <c r="B13" s="2"/>
      <c r="C13" s="2" t="s">
        <v>10</v>
      </c>
      <c r="D13" s="2"/>
      <c r="E13" s="2"/>
      <c r="F13" s="2"/>
      <c r="G13" s="2">
        <v>1</v>
      </c>
      <c r="H13" s="6">
        <v>10000</v>
      </c>
      <c r="I13" s="7">
        <f t="shared" si="0"/>
        <v>10000</v>
      </c>
    </row>
    <row r="14" spans="1:9">
      <c r="A14" s="2"/>
      <c r="B14" s="2"/>
      <c r="C14" s="2" t="s">
        <v>11</v>
      </c>
      <c r="D14" s="2"/>
      <c r="E14" s="2"/>
      <c r="F14" s="2"/>
      <c r="G14" s="2">
        <v>1</v>
      </c>
      <c r="H14" s="6">
        <v>6000</v>
      </c>
      <c r="I14" s="7">
        <f t="shared" si="0"/>
        <v>6000</v>
      </c>
    </row>
    <row r="15" spans="1:9">
      <c r="A15" s="2"/>
      <c r="B15" s="2"/>
      <c r="C15" s="2" t="s">
        <v>12</v>
      </c>
      <c r="D15" s="2"/>
      <c r="E15" s="2"/>
      <c r="F15" s="2"/>
      <c r="G15" s="2">
        <v>2</v>
      </c>
      <c r="H15" s="6">
        <v>3000</v>
      </c>
      <c r="I15" s="7">
        <f t="shared" si="0"/>
        <v>6000</v>
      </c>
    </row>
    <row r="16" spans="1:9">
      <c r="A16" s="2"/>
      <c r="B16" s="2"/>
      <c r="C16" s="2"/>
      <c r="D16" s="2"/>
      <c r="E16" s="2"/>
      <c r="F16" s="5" t="s">
        <v>13</v>
      </c>
      <c r="G16" s="2"/>
      <c r="H16" s="2"/>
      <c r="I16" s="8">
        <f>SUM(I8:I15)</f>
        <v>84500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5" t="s">
        <v>14</v>
      </c>
      <c r="C18" s="5" t="s">
        <v>15</v>
      </c>
      <c r="D18" s="2"/>
      <c r="E18" s="2"/>
      <c r="F18" s="2"/>
      <c r="G18" s="2"/>
      <c r="H18" s="2"/>
      <c r="I18" s="2"/>
    </row>
    <row r="19" spans="1:9">
      <c r="A19" s="2"/>
      <c r="B19" s="2"/>
      <c r="C19" s="2" t="s">
        <v>16</v>
      </c>
      <c r="D19" s="2"/>
      <c r="E19" s="2"/>
      <c r="F19" s="2"/>
      <c r="G19" s="2">
        <v>1</v>
      </c>
      <c r="H19" s="2">
        <v>10000</v>
      </c>
      <c r="I19" s="7">
        <f t="shared" ref="I19:I21" si="1">G19*H19</f>
        <v>10000</v>
      </c>
    </row>
    <row r="20" spans="1:9">
      <c r="A20" s="2"/>
      <c r="B20" s="2"/>
      <c r="C20" s="2" t="s">
        <v>17</v>
      </c>
      <c r="D20" s="2"/>
      <c r="E20" s="2"/>
      <c r="F20" s="2"/>
      <c r="G20" s="2">
        <v>1</v>
      </c>
      <c r="H20" s="2">
        <v>9000</v>
      </c>
      <c r="I20" s="7">
        <f t="shared" si="1"/>
        <v>9000</v>
      </c>
    </row>
    <row r="21" spans="1:9">
      <c r="A21" s="2"/>
      <c r="B21" s="2"/>
      <c r="C21" s="2" t="s">
        <v>18</v>
      </c>
      <c r="D21" s="2"/>
      <c r="E21" s="2"/>
      <c r="F21" s="2"/>
      <c r="G21" s="2">
        <v>1</v>
      </c>
      <c r="H21" s="2">
        <v>3000</v>
      </c>
      <c r="I21" s="7">
        <f t="shared" si="1"/>
        <v>3000</v>
      </c>
    </row>
    <row r="22" spans="1:9">
      <c r="A22" s="2"/>
      <c r="B22" s="2"/>
      <c r="C22" s="2"/>
      <c r="D22" s="2"/>
      <c r="E22" s="2"/>
      <c r="F22" s="5" t="s">
        <v>13</v>
      </c>
      <c r="G22" s="2"/>
      <c r="H22" s="2"/>
      <c r="I22" s="8">
        <f>SUM(I19:I21)</f>
        <v>22000</v>
      </c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5" t="s">
        <v>19</v>
      </c>
      <c r="C24" s="5" t="s">
        <v>20</v>
      </c>
      <c r="D24" s="2"/>
      <c r="E24" s="2"/>
      <c r="F24" s="2"/>
      <c r="G24" s="2"/>
      <c r="H24" s="2"/>
      <c r="I24" s="2"/>
    </row>
    <row r="25" spans="1:9">
      <c r="A25" s="2"/>
      <c r="B25" s="2"/>
      <c r="C25" s="2" t="s">
        <v>21</v>
      </c>
      <c r="D25" s="2"/>
      <c r="E25" s="2"/>
      <c r="F25" s="2"/>
      <c r="G25" s="2"/>
      <c r="H25" s="2"/>
      <c r="I25" s="2"/>
    </row>
    <row r="26" spans="1:9">
      <c r="A26" s="2"/>
      <c r="B26" s="2"/>
      <c r="C26" s="2" t="s">
        <v>22</v>
      </c>
      <c r="D26" s="2"/>
      <c r="E26" s="2"/>
      <c r="F26" s="2"/>
      <c r="G26" s="2"/>
      <c r="H26" s="2"/>
      <c r="I26" s="6">
        <f>30*25*35</f>
        <v>26250</v>
      </c>
    </row>
    <row r="27" spans="1:9">
      <c r="A27" s="2"/>
      <c r="B27" s="2"/>
      <c r="C27" s="2" t="s">
        <v>23</v>
      </c>
      <c r="D27" s="2"/>
      <c r="E27" s="2"/>
      <c r="F27" s="2"/>
      <c r="G27" s="2"/>
      <c r="H27" s="2"/>
      <c r="I27" s="6">
        <v>35000</v>
      </c>
    </row>
    <row r="28" spans="1:9">
      <c r="A28" s="2"/>
      <c r="B28" s="2"/>
      <c r="C28" s="2" t="s">
        <v>24</v>
      </c>
      <c r="D28" s="2"/>
      <c r="E28" s="2"/>
      <c r="F28" s="2"/>
      <c r="G28" s="2"/>
      <c r="H28" s="2"/>
      <c r="I28" s="6">
        <v>800</v>
      </c>
    </row>
    <row r="29" spans="1:9">
      <c r="A29" s="2"/>
      <c r="B29" s="2"/>
      <c r="C29" s="2" t="s">
        <v>25</v>
      </c>
      <c r="D29" s="2"/>
      <c r="E29" s="2"/>
      <c r="F29" s="2"/>
      <c r="G29" s="2"/>
      <c r="H29" s="2"/>
      <c r="I29" s="6">
        <v>2200</v>
      </c>
    </row>
    <row r="30" spans="1:9">
      <c r="A30" s="2"/>
      <c r="B30" s="2"/>
      <c r="C30" s="2" t="s">
        <v>26</v>
      </c>
      <c r="D30" s="2"/>
      <c r="E30" s="2"/>
      <c r="F30" s="2"/>
      <c r="G30" s="2"/>
      <c r="H30" s="2"/>
      <c r="I30" s="6">
        <v>700</v>
      </c>
    </row>
    <row r="31" spans="1:9">
      <c r="A31" s="2"/>
      <c r="B31" s="2"/>
      <c r="C31" s="2" t="s">
        <v>27</v>
      </c>
      <c r="D31" s="2"/>
      <c r="E31" s="2"/>
      <c r="F31" s="2"/>
      <c r="G31" s="2"/>
      <c r="H31" s="2"/>
      <c r="I31" s="6">
        <v>800</v>
      </c>
    </row>
    <row r="32" spans="1:9">
      <c r="A32" s="2"/>
      <c r="B32" s="2"/>
      <c r="C32" s="2" t="s">
        <v>28</v>
      </c>
      <c r="D32" s="2"/>
      <c r="E32" s="2"/>
      <c r="F32" s="2"/>
      <c r="G32" s="2"/>
      <c r="H32" s="2"/>
      <c r="I32" s="6">
        <v>1250</v>
      </c>
    </row>
    <row r="33" spans="1:10">
      <c r="A33" s="2"/>
      <c r="B33" s="2"/>
      <c r="C33" s="2" t="s">
        <v>29</v>
      </c>
      <c r="D33" s="2"/>
      <c r="E33" s="2"/>
      <c r="F33" s="2"/>
      <c r="G33" s="2"/>
      <c r="H33" s="2"/>
      <c r="I33" s="6">
        <v>1100</v>
      </c>
    </row>
    <row r="34" spans="1:10">
      <c r="A34" s="2"/>
      <c r="B34" s="2"/>
      <c r="C34" s="2"/>
      <c r="D34" s="2"/>
      <c r="E34" s="2"/>
      <c r="F34" s="2"/>
      <c r="G34" s="2"/>
      <c r="H34" s="2"/>
      <c r="I34" s="9">
        <f>SUM(I26:I33)</f>
        <v>68100</v>
      </c>
    </row>
    <row r="35" spans="1:10">
      <c r="A35" s="2"/>
      <c r="B35" s="2"/>
      <c r="C35" s="2"/>
      <c r="D35" s="2"/>
      <c r="E35" s="2"/>
      <c r="F35" s="2"/>
      <c r="G35" s="2"/>
      <c r="H35" s="2"/>
      <c r="I35" s="6"/>
    </row>
    <row r="36" spans="1:10">
      <c r="A36" s="2"/>
      <c r="B36" s="5" t="s">
        <v>30</v>
      </c>
      <c r="C36" s="5" t="s">
        <v>31</v>
      </c>
      <c r="D36" s="2"/>
      <c r="E36" s="2"/>
      <c r="F36" s="2"/>
      <c r="G36" s="2"/>
      <c r="H36" s="2"/>
      <c r="I36" s="6"/>
    </row>
    <row r="37" spans="1:10">
      <c r="A37" s="2"/>
      <c r="B37" s="2"/>
      <c r="C37" s="2" t="s">
        <v>32</v>
      </c>
      <c r="D37" s="2"/>
      <c r="E37" s="2"/>
      <c r="F37" s="2"/>
      <c r="G37" s="2"/>
      <c r="H37" s="2"/>
      <c r="I37" s="6">
        <v>40000</v>
      </c>
    </row>
    <row r="38" spans="1:10">
      <c r="A38" s="2"/>
      <c r="B38" s="2"/>
      <c r="C38" s="2"/>
      <c r="D38" s="2"/>
      <c r="E38" s="2"/>
      <c r="F38" s="2"/>
      <c r="G38" s="2"/>
      <c r="H38" s="2"/>
      <c r="I38" s="8">
        <f>SUM(I37)</f>
        <v>40000</v>
      </c>
    </row>
    <row r="39" spans="1:10" ht="15.6">
      <c r="A39" s="2"/>
      <c r="B39" s="2"/>
      <c r="C39" s="2"/>
      <c r="D39" s="2"/>
      <c r="E39" s="2"/>
      <c r="F39" s="13" t="s">
        <v>46</v>
      </c>
      <c r="G39" s="2"/>
      <c r="H39" s="2"/>
      <c r="I39" s="2"/>
    </row>
    <row r="40" spans="1:10">
      <c r="A40" s="2"/>
      <c r="B40" s="2"/>
      <c r="C40" s="5" t="s">
        <v>33</v>
      </c>
      <c r="D40" s="5"/>
      <c r="E40" s="5"/>
      <c r="F40" s="5"/>
      <c r="G40" s="5"/>
      <c r="H40" s="5" t="s">
        <v>34</v>
      </c>
      <c r="I40" s="5" t="s">
        <v>35</v>
      </c>
    </row>
    <row r="41" spans="1:10">
      <c r="A41" s="2"/>
      <c r="B41" s="2" t="s">
        <v>2</v>
      </c>
      <c r="C41" s="2" t="s">
        <v>6</v>
      </c>
      <c r="D41" s="2"/>
      <c r="E41" s="2"/>
      <c r="F41" s="2"/>
      <c r="G41" s="2"/>
      <c r="H41" s="7">
        <f>I16</f>
        <v>84500</v>
      </c>
      <c r="I41" s="7">
        <f>H41*12</f>
        <v>1014000</v>
      </c>
    </row>
    <row r="42" spans="1:10">
      <c r="A42" s="2"/>
      <c r="B42" s="2" t="s">
        <v>14</v>
      </c>
      <c r="C42" s="2" t="s">
        <v>15</v>
      </c>
      <c r="D42" s="2"/>
      <c r="E42" s="2"/>
      <c r="F42" s="2"/>
      <c r="G42" s="2"/>
      <c r="H42" s="7">
        <f>I22</f>
        <v>22000</v>
      </c>
      <c r="I42" s="7">
        <f t="shared" ref="I42:I43" si="2">H42*12</f>
        <v>264000</v>
      </c>
    </row>
    <row r="43" spans="1:10">
      <c r="A43" s="2"/>
      <c r="B43" s="2" t="s">
        <v>19</v>
      </c>
      <c r="C43" s="2" t="s">
        <v>20</v>
      </c>
      <c r="D43" s="2"/>
      <c r="E43" s="2"/>
      <c r="F43" s="2"/>
      <c r="G43" s="2"/>
      <c r="H43" s="7">
        <f>I34</f>
        <v>68100</v>
      </c>
      <c r="I43" s="7">
        <f t="shared" si="2"/>
        <v>817200</v>
      </c>
    </row>
    <row r="44" spans="1:10">
      <c r="A44" s="2"/>
      <c r="B44" s="2"/>
      <c r="C44" s="2"/>
      <c r="D44" s="2"/>
      <c r="E44" s="2"/>
      <c r="F44" s="2"/>
      <c r="G44" s="2"/>
      <c r="H44" s="8">
        <f>SUM(H41:H43)</f>
        <v>174600</v>
      </c>
      <c r="I44" s="8">
        <f>SUM(I41:I43)</f>
        <v>2095200</v>
      </c>
      <c r="J44" s="12">
        <f>250*12</f>
        <v>3000</v>
      </c>
    </row>
    <row r="45" spans="1:10">
      <c r="A45" s="2"/>
      <c r="B45" s="2" t="s">
        <v>30</v>
      </c>
      <c r="C45" s="2" t="s">
        <v>31</v>
      </c>
      <c r="D45" s="2"/>
      <c r="E45" s="2"/>
      <c r="F45" s="2"/>
      <c r="G45" s="2"/>
      <c r="H45" s="2"/>
      <c r="I45" s="7">
        <f>I38</f>
        <v>40000</v>
      </c>
    </row>
    <row r="46" spans="1:10">
      <c r="A46" s="2"/>
      <c r="B46" s="2"/>
      <c r="C46" s="2"/>
      <c r="D46" s="2"/>
      <c r="E46" s="2"/>
      <c r="F46" s="2"/>
      <c r="G46" s="2"/>
      <c r="H46" s="2"/>
      <c r="I46" s="2"/>
    </row>
    <row r="47" spans="1:10">
      <c r="A47" s="2"/>
      <c r="B47" s="2"/>
      <c r="C47" s="5" t="s">
        <v>36</v>
      </c>
      <c r="D47" s="2"/>
      <c r="E47" s="2"/>
      <c r="F47" s="2"/>
      <c r="G47" s="2"/>
      <c r="H47" s="2"/>
      <c r="I47" s="8">
        <f>SUM(I44:I46)</f>
        <v>2135200</v>
      </c>
    </row>
    <row r="48" spans="1:10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 t="s">
        <v>37</v>
      </c>
      <c r="C49" s="2" t="s">
        <v>38</v>
      </c>
      <c r="D49" s="2"/>
      <c r="E49" s="2"/>
      <c r="F49" s="2"/>
      <c r="G49" s="2"/>
      <c r="H49" s="2"/>
      <c r="I49" s="7">
        <f>I47*80%</f>
        <v>1708160</v>
      </c>
    </row>
    <row r="50" spans="1:9">
      <c r="A50" s="2"/>
      <c r="B50" s="2" t="s">
        <v>39</v>
      </c>
      <c r="C50" s="2" t="s">
        <v>40</v>
      </c>
      <c r="D50" s="2"/>
      <c r="E50" s="2"/>
      <c r="F50" s="2"/>
      <c r="G50" s="2"/>
      <c r="H50" s="2"/>
      <c r="I50" s="7">
        <f>I47*20%</f>
        <v>427040</v>
      </c>
    </row>
    <row r="51" spans="1:9">
      <c r="A51" s="2"/>
      <c r="B51" s="2"/>
      <c r="C51" s="2"/>
      <c r="D51" s="2"/>
      <c r="E51" s="2"/>
      <c r="F51" s="2"/>
      <c r="G51" s="2"/>
      <c r="H51" s="2"/>
      <c r="I51" s="8">
        <f>SUM(I49:I50)</f>
        <v>2135200</v>
      </c>
    </row>
  </sheetData>
  <mergeCells count="2">
    <mergeCell ref="E2:F2"/>
    <mergeCell ref="D3:H3"/>
  </mergeCells>
  <pageMargins left="0.88" right="1.1599999999999999" top="0.46" bottom="0.48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2013-14</vt:lpstr>
      <vt:lpstr>'Budget 2013-14'!Print_Area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admin</cp:lastModifiedBy>
  <cp:lastPrinted>2014-03-05T05:47:25Z</cp:lastPrinted>
  <dcterms:created xsi:type="dcterms:W3CDTF">2012-07-18T16:07:41Z</dcterms:created>
  <dcterms:modified xsi:type="dcterms:W3CDTF">2014-03-06T12:35:49Z</dcterms:modified>
</cp:coreProperties>
</file>