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mosai\Documents\ASHA\SEA\Motivation Center\"/>
    </mc:Choice>
  </mc:AlternateContent>
  <xr:revisionPtr revIDLastSave="0" documentId="10_ncr:8100000_{245DB643-EBE3-48B3-AEDD-4E8288880904}" xr6:coauthVersionLast="34" xr6:coauthVersionMax="34" xr10:uidLastSave="{00000000-0000-0000-0000-000000000000}"/>
  <bookViews>
    <workbookView xWindow="0" yWindow="0" windowWidth="23040" windowHeight="10668" xr2:uid="{00000000-000D-0000-FFFF-FFFF00000000}"/>
  </bookViews>
  <sheets>
    <sheet name="SEA NFE Track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0" i="1"/>
  <c r="C9" i="1"/>
  <c r="D8" i="1"/>
  <c r="D7" i="1"/>
  <c r="D6" i="1"/>
  <c r="G6" i="1"/>
  <c r="G7" i="1"/>
  <c r="G8" i="1"/>
  <c r="F9" i="1"/>
  <c r="F10" i="1"/>
  <c r="G12" i="1"/>
  <c r="D14" i="1" l="1"/>
  <c r="D18" i="1" s="1"/>
  <c r="P12" i="1"/>
  <c r="M12" i="1"/>
  <c r="J12" i="1"/>
  <c r="G14" i="1"/>
  <c r="L10" i="1" l="1"/>
  <c r="M8" i="1"/>
  <c r="M7" i="1"/>
  <c r="M6" i="1"/>
  <c r="M14" i="1" s="1"/>
  <c r="L9" i="1"/>
  <c r="P6" i="1"/>
  <c r="P7" i="1"/>
  <c r="P8" i="1"/>
  <c r="O10" i="1"/>
  <c r="O9" i="1"/>
  <c r="I10" i="1"/>
  <c r="I9" i="1"/>
  <c r="J7" i="1"/>
  <c r="J8" i="1"/>
  <c r="J6" i="1"/>
  <c r="P14" i="1" l="1"/>
  <c r="J14" i="1"/>
</calcChain>
</file>

<file path=xl/sharedStrings.xml><?xml version="1.0" encoding="utf-8"?>
<sst xmlns="http://schemas.openxmlformats.org/spreadsheetml/2006/main" count="76" uniqueCount="50">
  <si>
    <t>Budget Year</t>
  </si>
  <si>
    <t>Amount Disbursed (INR)</t>
  </si>
  <si>
    <t>Site Visit</t>
  </si>
  <si>
    <t>December 2016 - May 2017</t>
  </si>
  <si>
    <t>December 2015 - November 2016</t>
  </si>
  <si>
    <t>PTA Schools</t>
  </si>
  <si>
    <t>Motivation Centers</t>
  </si>
  <si>
    <t>Number of Schools/Centers</t>
  </si>
  <si>
    <t>Total Children Benefitted</t>
  </si>
  <si>
    <t>December 2014 - November 2015</t>
  </si>
  <si>
    <t>Education Materials for Motivation Centers</t>
  </si>
  <si>
    <t>Justification for Budget differences</t>
  </si>
  <si>
    <t>Cost per month</t>
  </si>
  <si>
    <t>Motivation Center Teacher Salaries</t>
  </si>
  <si>
    <t>Rent for Motivation Center</t>
  </si>
  <si>
    <t>PTA Teacher Salaries</t>
  </si>
  <si>
    <t>Learning Materials for PTA Schools</t>
  </si>
  <si>
    <t>Enrollment Campaign: Rallies &amp; Cultural Programs</t>
  </si>
  <si>
    <t>Cost per event</t>
  </si>
  <si>
    <t>Total Recurring Cost</t>
  </si>
  <si>
    <t># of events planned</t>
  </si>
  <si>
    <t>Total Funds Requested</t>
  </si>
  <si>
    <t>1-time Budget items</t>
  </si>
  <si>
    <t>New School bags, ABL material, water drums, mat, new motor for the pump and education materials - 2015 Flood Relief Support</t>
  </si>
  <si>
    <t>2015-12-08 </t>
  </si>
  <si>
    <t>2015-11-30 </t>
  </si>
  <si>
    <t>2014-11-21 </t>
  </si>
  <si>
    <t>http://www.ashanet.org/projects-new/documents/982/SEA%20Site%20Visit%20Report_Jan%202016.pdf</t>
  </si>
  <si>
    <t>Proposal Link:</t>
  </si>
  <si>
    <t>http://www.ashanet.org/projects-new/documents/982/SEA_Motivation%20Center%20Renewal_proposal_2015_-2016.docx</t>
  </si>
  <si>
    <t>http://www.ashanet.org/projects-new/documents/982/SEA%20Asha%20Motivation%20Center%202014-15%20Activity%20Report.pdf</t>
  </si>
  <si>
    <t>http://www.ashanet.org/projects-new/documents/982/SEA_Motivation%20Center%20Budget%20justification_112015.docx</t>
  </si>
  <si>
    <t>http://www.ashanet.org/projects-new/documents/982/SEA_Nov2015_flood%20relief%20support%20proposal.pdf</t>
  </si>
  <si>
    <t>http://www.ashanet.org/projects-new/documents/982/SEA%20Motivation%20Center%20Activity_Report_2013-2014.pdf</t>
  </si>
  <si>
    <t>http://www.ashanet.org/projects-new/documents/982/SEA_Motivation%20Center_07112014%20Site%20Visit.pdf</t>
  </si>
  <si>
    <t>20% increase in salaries and direct costs projected due to higher cost of living.</t>
  </si>
  <si>
    <t>6 month</t>
  </si>
  <si>
    <t>12 month</t>
  </si>
  <si>
    <t>https://ashadocserver.s3.amazonaws.com/982_SEA_MotivationCenter_2015-16_ActivityReport.docx</t>
  </si>
  <si>
    <t>https://ashadocserver.s3.amazonaws.com/982_SEA_Report_on_2015_FloodRelief.docx</t>
  </si>
  <si>
    <t>Flood Relief report from Project Partner</t>
  </si>
  <si>
    <t>Planned for Feb-March 2017</t>
  </si>
  <si>
    <t>June 2017 - May 2018</t>
  </si>
  <si>
    <t xml:space="preserve">https://ashadocserver.s3.amazonaws.com/982_SEASiteVisitReportJune2017.pdf </t>
  </si>
  <si>
    <t>https://ashadocserver.s3.amazonaws.com/982_SEA_MotivationCenter_2016-2017_ActivityReport.docx</t>
  </si>
  <si>
    <t>June 2018 - May 2019</t>
  </si>
  <si>
    <t>Annual Report from Project Partner for the past year</t>
  </si>
  <si>
    <t>10% increase in salaries and direct costs - justified by annual salary increase and cost  of living increases</t>
  </si>
  <si>
    <t>INR 552000.00</t>
  </si>
  <si>
    <t>https://ashadocserver.s3.amazonaws.com/982_SEAMotivationCenter_Activity_Report_2017-2018.pdf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</si>
</sst>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INR]\ #,##0.00"/>
    <numFmt numFmtId="165" formatCode="&quot;$&quot;#,##0.00"/>
    <numFmt numFmtId="166" formatCode="[$-409]mmmm\-yy;@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Border="1" applyAlignment="1">
      <alignment vertical="top"/>
    </xf>
    <xf numFmtId="0" fontId="0" fillId="0" borderId="5" xfId="0" applyBorder="1" applyAlignment="1">
      <alignment vertical="top" wrapText="1"/>
    </xf>
    <xf numFmtId="164" fontId="0" fillId="0" borderId="4" xfId="0" applyNumberForma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7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7" fontId="2" fillId="0" borderId="0" xfId="0" applyNumberFormat="1" applyFont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164" fontId="1" fillId="0" borderId="6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vertical="top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/>
    </xf>
    <xf numFmtId="164" fontId="1" fillId="0" borderId="4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 wrapText="1"/>
    </xf>
    <xf numFmtId="164" fontId="3" fillId="0" borderId="0" xfId="1" applyNumberFormat="1" applyFill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0" xfId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3" xfId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" fontId="3" fillId="0" borderId="0" xfId="1" applyNumberFormat="1" applyBorder="1" applyAlignment="1">
      <alignment horizontal="center" vertical="top" wrapText="1"/>
    </xf>
    <xf numFmtId="17" fontId="2" fillId="0" borderId="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2" xfId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shadocserver.s3.amazonaws.com/982_SEA_MotivationCenter_2015-16_ActivityReport.docx" TargetMode="External"/><Relationship Id="rId13" Type="http://schemas.openxmlformats.org/officeDocument/2006/relationships/hyperlink" Target="https://ashadocserver.s3.amazonaws.com/982_SEAMotivationCenter_Activity_Report_2017-2018.pdf" TargetMode="External"/><Relationship Id="rId3" Type="http://schemas.openxmlformats.org/officeDocument/2006/relationships/hyperlink" Target="http://www.ashanet.org/projects-new/documents/982/SEA%20Asha%20Motivation%20Center%202014-15%20Activity%20Report.pdf" TargetMode="External"/><Relationship Id="rId7" Type="http://schemas.openxmlformats.org/officeDocument/2006/relationships/hyperlink" Target="http://www.ashanet.org/projects-new/documents/982/SEA_Motivation%20Center_07112014%20Site%20Visit.pdf" TargetMode="External"/><Relationship Id="rId12" Type="http://schemas.openxmlformats.org/officeDocument/2006/relationships/hyperlink" Target="https://ashadocserver.s3.amazonaws.com/982_SEA_MotivationCenter_2016-2017_ActivityReport.docx" TargetMode="External"/><Relationship Id="rId2" Type="http://schemas.openxmlformats.org/officeDocument/2006/relationships/hyperlink" Target="http://www.ashanet.org/projects-new/documents/982/SEA_Motivation%20Center%20Renewal_proposal_2015_-2016.docx" TargetMode="External"/><Relationship Id="rId1" Type="http://schemas.openxmlformats.org/officeDocument/2006/relationships/hyperlink" Target="http://www.ashanet.org/projects-new/documents/982/SEA%20Site%20Visit%20Report_Jan%202016.pdf" TargetMode="External"/><Relationship Id="rId6" Type="http://schemas.openxmlformats.org/officeDocument/2006/relationships/hyperlink" Target="http://www.ashanet.org/projects-new/documents/982/SEA%20Motivation%20Center%20Activity_Report_2013-2014.pdf" TargetMode="External"/><Relationship Id="rId11" Type="http://schemas.openxmlformats.org/officeDocument/2006/relationships/hyperlink" Target="https://ashadocserver.s3.amazonaws.com/982_SEASiteVisitReportJune2017.pdf" TargetMode="External"/><Relationship Id="rId5" Type="http://schemas.openxmlformats.org/officeDocument/2006/relationships/hyperlink" Target="http://www.ashanet.org/projects-new/documents/982/SEA_Nov2015_flood%20relief%20support%20proposal.pdf" TargetMode="External"/><Relationship Id="rId10" Type="http://schemas.openxmlformats.org/officeDocument/2006/relationships/hyperlink" Target="https://ashadocserver.s3.amazonaws.com/982_SEASiteVisitReportJune2017.pdf" TargetMode="External"/><Relationship Id="rId4" Type="http://schemas.openxmlformats.org/officeDocument/2006/relationships/hyperlink" Target="http://www.ashanet.org/projects-new/documents/982/SEA_Motivation%20Center%20Budget%20justification_112015.docx" TargetMode="External"/><Relationship Id="rId9" Type="http://schemas.openxmlformats.org/officeDocument/2006/relationships/hyperlink" Target="https://ashadocserver.s3.amazonaws.com/982_SEA_Report_on_2015_FloodRelief.doc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topLeftCell="A10" zoomScaleNormal="100" workbookViewId="0">
      <pane xSplit="1" topLeftCell="B1" activePane="topRight" state="frozen"/>
      <selection pane="topRight" activeCell="C24" sqref="C24:D24"/>
    </sheetView>
  </sheetViews>
  <sheetFormatPr defaultColWidth="8.88671875" defaultRowHeight="14.4" x14ac:dyDescent="0.3"/>
  <cols>
    <col min="1" max="1" width="30.21875" style="12" bestFit="1" customWidth="1"/>
    <col min="2" max="8" width="16.5546875" style="14" customWidth="1"/>
    <col min="9" max="10" width="16.5546875" style="13" customWidth="1"/>
    <col min="11" max="11" width="16.5546875" style="14" customWidth="1"/>
    <col min="12" max="13" width="16.5546875" style="13" customWidth="1"/>
    <col min="14" max="14" width="16.5546875" style="14" customWidth="1"/>
    <col min="15" max="16" width="16.5546875" style="13" customWidth="1"/>
    <col min="17" max="16384" width="8.88671875" style="1"/>
  </cols>
  <sheetData>
    <row r="1" spans="1:16" s="9" customFormat="1" ht="51" customHeight="1" x14ac:dyDescent="0.3">
      <c r="A1" s="5" t="s">
        <v>0</v>
      </c>
      <c r="B1" s="69" t="s">
        <v>45</v>
      </c>
      <c r="C1" s="70"/>
      <c r="D1" s="71"/>
      <c r="E1" s="69" t="s">
        <v>42</v>
      </c>
      <c r="F1" s="70"/>
      <c r="G1" s="71"/>
      <c r="H1" s="69" t="s">
        <v>3</v>
      </c>
      <c r="I1" s="70"/>
      <c r="J1" s="71"/>
      <c r="K1" s="69" t="s">
        <v>4</v>
      </c>
      <c r="L1" s="70"/>
      <c r="M1" s="71"/>
      <c r="N1" s="69" t="s">
        <v>9</v>
      </c>
      <c r="O1" s="70"/>
      <c r="P1" s="71"/>
    </row>
    <row r="2" spans="1:16" s="9" customFormat="1" ht="18" x14ac:dyDescent="0.3">
      <c r="A2" s="8" t="s">
        <v>8</v>
      </c>
      <c r="B2" s="58"/>
      <c r="C2" s="59"/>
      <c r="D2" s="60"/>
      <c r="E2" s="58"/>
      <c r="F2" s="59">
        <v>118</v>
      </c>
      <c r="G2" s="60">
        <v>170</v>
      </c>
      <c r="H2" s="58"/>
      <c r="I2" s="59">
        <v>115</v>
      </c>
      <c r="J2" s="60">
        <v>176</v>
      </c>
      <c r="K2" s="58"/>
      <c r="L2" s="59"/>
      <c r="M2" s="60"/>
      <c r="N2" s="58"/>
      <c r="O2" s="59"/>
      <c r="P2" s="60"/>
    </row>
    <row r="3" spans="1:16" s="9" customFormat="1" ht="45" customHeight="1" x14ac:dyDescent="0.3">
      <c r="A3" s="8" t="s">
        <v>28</v>
      </c>
      <c r="B3" s="72"/>
      <c r="C3" s="73"/>
      <c r="D3" s="74"/>
      <c r="E3" s="72"/>
      <c r="F3" s="73"/>
      <c r="G3" s="74"/>
      <c r="H3" s="72"/>
      <c r="I3" s="73"/>
      <c r="J3" s="74"/>
      <c r="K3" s="84" t="s">
        <v>29</v>
      </c>
      <c r="L3" s="73"/>
      <c r="M3" s="74"/>
      <c r="N3" s="72"/>
      <c r="O3" s="73"/>
      <c r="P3" s="74"/>
    </row>
    <row r="4" spans="1:16" s="11" customFormat="1" ht="31.2" x14ac:dyDescent="0.3">
      <c r="A4" s="10"/>
      <c r="B4" s="39" t="s">
        <v>12</v>
      </c>
      <c r="C4" s="65" t="s">
        <v>5</v>
      </c>
      <c r="D4" s="64" t="s">
        <v>6</v>
      </c>
      <c r="E4" s="39" t="s">
        <v>12</v>
      </c>
      <c r="F4" s="65" t="s">
        <v>5</v>
      </c>
      <c r="G4" s="64" t="s">
        <v>6</v>
      </c>
      <c r="H4" s="39" t="s">
        <v>12</v>
      </c>
      <c r="I4" s="61" t="s">
        <v>5</v>
      </c>
      <c r="J4" s="62" t="s">
        <v>6</v>
      </c>
      <c r="K4" s="39" t="s">
        <v>12</v>
      </c>
      <c r="L4" s="61" t="s">
        <v>5</v>
      </c>
      <c r="M4" s="62" t="s">
        <v>6</v>
      </c>
      <c r="N4" s="39" t="s">
        <v>12</v>
      </c>
      <c r="O4" s="61" t="s">
        <v>5</v>
      </c>
      <c r="P4" s="62" t="s">
        <v>6</v>
      </c>
    </row>
    <row r="5" spans="1:16" s="11" customFormat="1" ht="16.2" thickBot="1" x14ac:dyDescent="0.35">
      <c r="A5" s="4" t="s">
        <v>7</v>
      </c>
      <c r="B5" s="40"/>
      <c r="C5" s="17">
        <v>7</v>
      </c>
      <c r="D5" s="6">
        <v>5</v>
      </c>
      <c r="E5" s="40"/>
      <c r="F5" s="17">
        <v>7</v>
      </c>
      <c r="G5" s="6">
        <v>5</v>
      </c>
      <c r="H5" s="40"/>
      <c r="I5" s="17">
        <v>7</v>
      </c>
      <c r="J5" s="6">
        <v>5</v>
      </c>
      <c r="K5" s="40"/>
      <c r="L5" s="17">
        <v>7</v>
      </c>
      <c r="M5" s="6">
        <v>5</v>
      </c>
      <c r="N5" s="40"/>
      <c r="O5" s="17">
        <v>5</v>
      </c>
      <c r="P5" s="6">
        <v>5</v>
      </c>
    </row>
    <row r="6" spans="1:16" s="11" customFormat="1" ht="31.2" x14ac:dyDescent="0.3">
      <c r="A6" s="34" t="s">
        <v>10</v>
      </c>
      <c r="B6" s="41">
        <v>500</v>
      </c>
      <c r="C6" s="19"/>
      <c r="D6" s="20">
        <f>B6*$G$5*12</f>
        <v>30000</v>
      </c>
      <c r="E6" s="41">
        <v>500</v>
      </c>
      <c r="F6" s="19"/>
      <c r="G6" s="20">
        <f>E6*$G$5*12</f>
        <v>30000</v>
      </c>
      <c r="H6" s="41">
        <v>500</v>
      </c>
      <c r="I6" s="19"/>
      <c r="J6" s="20">
        <f>H6*$J$5*6</f>
        <v>15000</v>
      </c>
      <c r="K6" s="41">
        <v>300</v>
      </c>
      <c r="L6" s="19"/>
      <c r="M6" s="20">
        <f>K6*$M$5*12</f>
        <v>18000</v>
      </c>
      <c r="N6" s="41">
        <v>300</v>
      </c>
      <c r="O6" s="19"/>
      <c r="P6" s="20">
        <f>N6*$P$5*12</f>
        <v>18000</v>
      </c>
    </row>
    <row r="7" spans="1:16" s="11" customFormat="1" ht="31.2" x14ac:dyDescent="0.3">
      <c r="A7" s="35" t="s">
        <v>13</v>
      </c>
      <c r="B7" s="42">
        <v>1800</v>
      </c>
      <c r="C7" s="21"/>
      <c r="D7" s="22">
        <f>B7*$G$5*12</f>
        <v>108000</v>
      </c>
      <c r="E7" s="42">
        <v>1800</v>
      </c>
      <c r="F7" s="21"/>
      <c r="G7" s="22">
        <f>E7*$G$5*12</f>
        <v>108000</v>
      </c>
      <c r="H7" s="42">
        <v>1800</v>
      </c>
      <c r="I7" s="21"/>
      <c r="J7" s="22">
        <f>H7*$J$5*6</f>
        <v>54000</v>
      </c>
      <c r="K7" s="42">
        <v>1500</v>
      </c>
      <c r="L7" s="21"/>
      <c r="M7" s="22">
        <f>K7*$M$5*12</f>
        <v>90000</v>
      </c>
      <c r="N7" s="42">
        <v>1500</v>
      </c>
      <c r="O7" s="21"/>
      <c r="P7" s="22">
        <f>N7*$P$5*12</f>
        <v>90000</v>
      </c>
    </row>
    <row r="8" spans="1:16" s="11" customFormat="1" ht="15.6" x14ac:dyDescent="0.3">
      <c r="A8" s="35" t="s">
        <v>14</v>
      </c>
      <c r="B8" s="42">
        <v>1000</v>
      </c>
      <c r="C8" s="21"/>
      <c r="D8" s="22">
        <f>B8*$G$5*12</f>
        <v>60000</v>
      </c>
      <c r="E8" s="42">
        <v>1000</v>
      </c>
      <c r="F8" s="21"/>
      <c r="G8" s="22">
        <f>E8*$G$5*12</f>
        <v>60000</v>
      </c>
      <c r="H8" s="42">
        <v>1000</v>
      </c>
      <c r="I8" s="21"/>
      <c r="J8" s="22">
        <f>H8*$J$5*6</f>
        <v>30000</v>
      </c>
      <c r="K8" s="42">
        <v>500</v>
      </c>
      <c r="L8" s="21"/>
      <c r="M8" s="22">
        <f>K8*$M$5*12</f>
        <v>30000</v>
      </c>
      <c r="N8" s="42">
        <v>500</v>
      </c>
      <c r="O8" s="21"/>
      <c r="P8" s="22">
        <f>N8*$P$5*12</f>
        <v>30000</v>
      </c>
    </row>
    <row r="9" spans="1:16" s="11" customFormat="1" ht="15.6" x14ac:dyDescent="0.3">
      <c r="A9" s="35" t="s">
        <v>15</v>
      </c>
      <c r="B9" s="42">
        <v>3500</v>
      </c>
      <c r="C9" s="21">
        <f>B9*$F$5*12</f>
        <v>294000</v>
      </c>
      <c r="D9" s="27"/>
      <c r="E9" s="42">
        <v>3000</v>
      </c>
      <c r="F9" s="21">
        <f>E9*$F$5*12</f>
        <v>252000</v>
      </c>
      <c r="G9" s="27"/>
      <c r="H9" s="42">
        <v>3000</v>
      </c>
      <c r="I9" s="21">
        <f>H9*$I$5*6</f>
        <v>126000</v>
      </c>
      <c r="J9" s="27"/>
      <c r="K9" s="42">
        <v>2500</v>
      </c>
      <c r="L9" s="21">
        <f>K9*$L$5*12</f>
        <v>210000</v>
      </c>
      <c r="M9" s="27"/>
      <c r="N9" s="42">
        <v>2500</v>
      </c>
      <c r="O9" s="21">
        <f>N9*$O$5*12</f>
        <v>150000</v>
      </c>
      <c r="P9" s="27"/>
    </row>
    <row r="10" spans="1:16" s="11" customFormat="1" ht="31.8" thickBot="1" x14ac:dyDescent="0.35">
      <c r="A10" s="36" t="s">
        <v>16</v>
      </c>
      <c r="B10" s="43">
        <v>500</v>
      </c>
      <c r="C10" s="21">
        <f>B10*$F$5*12</f>
        <v>42000</v>
      </c>
      <c r="D10" s="33"/>
      <c r="E10" s="43">
        <v>500</v>
      </c>
      <c r="F10" s="21">
        <f>E10*$F$5*12</f>
        <v>42000</v>
      </c>
      <c r="G10" s="33"/>
      <c r="H10" s="43">
        <v>500</v>
      </c>
      <c r="I10" s="23">
        <f>H10*$I$5*6</f>
        <v>21000</v>
      </c>
      <c r="J10" s="33"/>
      <c r="K10" s="43">
        <v>500</v>
      </c>
      <c r="L10" s="23">
        <f>K10*$L$5*12</f>
        <v>42000</v>
      </c>
      <c r="M10" s="33"/>
      <c r="N10" s="43">
        <v>500</v>
      </c>
      <c r="O10" s="23">
        <f>N10*$O$5*12</f>
        <v>30000</v>
      </c>
      <c r="P10" s="33"/>
    </row>
    <row r="11" spans="1:16" s="11" customFormat="1" ht="31.2" x14ac:dyDescent="0.3">
      <c r="A11" s="34"/>
      <c r="B11" s="44" t="s">
        <v>18</v>
      </c>
      <c r="C11" s="30" t="s">
        <v>20</v>
      </c>
      <c r="D11" s="45"/>
      <c r="E11" s="44" t="s">
        <v>18</v>
      </c>
      <c r="F11" s="30" t="s">
        <v>20</v>
      </c>
      <c r="G11" s="45"/>
      <c r="H11" s="44" t="s">
        <v>18</v>
      </c>
      <c r="I11" s="30" t="s">
        <v>20</v>
      </c>
      <c r="J11" s="45"/>
      <c r="K11" s="44" t="s">
        <v>18</v>
      </c>
      <c r="L11" s="30" t="s">
        <v>20</v>
      </c>
      <c r="M11" s="31"/>
      <c r="N11" s="44" t="s">
        <v>18</v>
      </c>
      <c r="O11" s="30" t="s">
        <v>20</v>
      </c>
      <c r="P11" s="31"/>
    </row>
    <row r="12" spans="1:16" s="11" customFormat="1" ht="31.2" x14ac:dyDescent="0.3">
      <c r="A12" s="35" t="s">
        <v>17</v>
      </c>
      <c r="B12" s="42">
        <v>2500</v>
      </c>
      <c r="C12" s="32">
        <v>7</v>
      </c>
      <c r="D12" s="22">
        <f>B12*C12</f>
        <v>17500</v>
      </c>
      <c r="E12" s="42">
        <v>2000</v>
      </c>
      <c r="F12" s="32">
        <v>7</v>
      </c>
      <c r="G12" s="22">
        <f>E12*F12</f>
        <v>14000</v>
      </c>
      <c r="H12" s="42">
        <v>0</v>
      </c>
      <c r="I12" s="32">
        <v>0</v>
      </c>
      <c r="J12" s="22">
        <f>H12*L12</f>
        <v>0</v>
      </c>
      <c r="K12" s="42">
        <v>2000</v>
      </c>
      <c r="L12" s="32">
        <v>5</v>
      </c>
      <c r="M12" s="22">
        <f>K12*L12</f>
        <v>10000</v>
      </c>
      <c r="N12" s="42">
        <v>2000</v>
      </c>
      <c r="O12" s="32">
        <v>5</v>
      </c>
      <c r="P12" s="22">
        <f>N12*O12</f>
        <v>10000</v>
      </c>
    </row>
    <row r="13" spans="1:16" s="11" customFormat="1" ht="15.6" x14ac:dyDescent="0.3">
      <c r="A13" s="35"/>
      <c r="B13" s="42"/>
      <c r="C13" s="32"/>
      <c r="D13" s="22"/>
      <c r="E13" s="42"/>
      <c r="F13" s="32"/>
      <c r="G13" s="22"/>
      <c r="H13" s="42"/>
      <c r="I13" s="32"/>
      <c r="J13" s="22"/>
      <c r="K13" s="42"/>
      <c r="L13" s="32"/>
      <c r="M13" s="22"/>
      <c r="N13" s="42"/>
      <c r="O13" s="32"/>
      <c r="P13" s="22"/>
    </row>
    <row r="14" spans="1:16" s="16" customFormat="1" ht="16.2" thickBot="1" x14ac:dyDescent="0.35">
      <c r="A14" s="37" t="s">
        <v>19</v>
      </c>
      <c r="B14" s="46"/>
      <c r="C14" s="26"/>
      <c r="D14" s="28">
        <f>SUM(C6:D10,D12)</f>
        <v>551500</v>
      </c>
      <c r="E14" s="46"/>
      <c r="F14" s="26"/>
      <c r="G14" s="28">
        <f>SUM(F6:G10,G12)</f>
        <v>506000</v>
      </c>
      <c r="H14" s="46"/>
      <c r="I14" s="26"/>
      <c r="J14" s="28">
        <f>SUM(I6:J10,J12)</f>
        <v>246000</v>
      </c>
      <c r="K14" s="46"/>
      <c r="L14" s="26"/>
      <c r="M14" s="28">
        <f>SUM(L6:M10,M12)</f>
        <v>400000</v>
      </c>
      <c r="N14" s="46"/>
      <c r="O14" s="26"/>
      <c r="P14" s="28">
        <f>SUM(O6:P10,P12)</f>
        <v>328000</v>
      </c>
    </row>
    <row r="15" spans="1:16" s="16" customFormat="1" ht="15.6" x14ac:dyDescent="0.3">
      <c r="A15" s="38" t="s">
        <v>22</v>
      </c>
      <c r="B15" s="44"/>
      <c r="C15" s="30"/>
      <c r="D15" s="45"/>
      <c r="E15" s="44"/>
      <c r="F15" s="30"/>
      <c r="G15" s="45"/>
      <c r="H15" s="44"/>
      <c r="I15" s="30"/>
      <c r="J15" s="45"/>
      <c r="K15" s="44"/>
      <c r="L15" s="30"/>
      <c r="M15" s="31"/>
      <c r="N15" s="44"/>
      <c r="O15" s="30"/>
      <c r="P15" s="31"/>
    </row>
    <row r="16" spans="1:16" s="11" customFormat="1" ht="100.8" x14ac:dyDescent="0.3">
      <c r="A16" s="35" t="s">
        <v>23</v>
      </c>
      <c r="B16" s="42"/>
      <c r="C16" s="21"/>
      <c r="D16" s="29"/>
      <c r="E16" s="42"/>
      <c r="F16" s="21"/>
      <c r="G16" s="29"/>
      <c r="H16" s="42"/>
      <c r="I16" s="21"/>
      <c r="J16" s="29"/>
      <c r="K16" s="42"/>
      <c r="L16" s="57" t="s">
        <v>32</v>
      </c>
      <c r="M16" s="49">
        <v>339000</v>
      </c>
      <c r="N16" s="42"/>
      <c r="O16" s="21"/>
      <c r="P16" s="29"/>
    </row>
    <row r="17" spans="1:16" s="11" customFormat="1" ht="16.2" thickBot="1" x14ac:dyDescent="0.35">
      <c r="A17" s="36"/>
      <c r="B17" s="43"/>
      <c r="C17" s="23"/>
      <c r="D17" s="24"/>
      <c r="E17" s="43"/>
      <c r="F17" s="23"/>
      <c r="G17" s="24"/>
      <c r="H17" s="43"/>
      <c r="I17" s="23"/>
      <c r="J17" s="24"/>
      <c r="K17" s="43"/>
      <c r="L17" s="23"/>
      <c r="M17" s="24"/>
      <c r="N17" s="43"/>
      <c r="O17" s="23"/>
      <c r="P17" s="24"/>
    </row>
    <row r="18" spans="1:16" s="16" customFormat="1" ht="15.6" x14ac:dyDescent="0.3">
      <c r="A18" s="50" t="s">
        <v>21</v>
      </c>
      <c r="B18" s="51"/>
      <c r="C18" s="66" t="s">
        <v>37</v>
      </c>
      <c r="D18" s="52">
        <f>D14</f>
        <v>551500</v>
      </c>
      <c r="E18" s="51"/>
      <c r="F18" s="63" t="s">
        <v>37</v>
      </c>
      <c r="G18" s="52">
        <v>506000</v>
      </c>
      <c r="H18" s="51"/>
      <c r="I18" s="63" t="s">
        <v>36</v>
      </c>
      <c r="J18" s="52">
        <v>246000</v>
      </c>
      <c r="K18" s="51"/>
      <c r="L18" s="63" t="s">
        <v>37</v>
      </c>
      <c r="M18" s="52">
        <v>388000</v>
      </c>
      <c r="N18" s="51"/>
      <c r="O18" s="63" t="s">
        <v>37</v>
      </c>
      <c r="P18" s="52">
        <v>328000</v>
      </c>
    </row>
    <row r="19" spans="1:16" s="11" customFormat="1" ht="15.6" x14ac:dyDescent="0.3">
      <c r="A19" s="10" t="s">
        <v>1</v>
      </c>
      <c r="B19" s="39"/>
      <c r="C19" s="25"/>
      <c r="D19" s="52" t="s">
        <v>48</v>
      </c>
      <c r="E19" s="39"/>
      <c r="F19" s="25"/>
      <c r="G19" s="47"/>
      <c r="H19" s="39"/>
      <c r="I19" s="25"/>
      <c r="J19" s="47"/>
      <c r="K19" s="39" t="s">
        <v>25</v>
      </c>
      <c r="L19" s="54">
        <v>5859</v>
      </c>
      <c r="M19" s="47">
        <v>388000</v>
      </c>
      <c r="N19" s="39" t="s">
        <v>26</v>
      </c>
      <c r="O19" s="54">
        <v>5391</v>
      </c>
      <c r="P19" s="47">
        <v>328000</v>
      </c>
    </row>
    <row r="20" spans="1:16" s="11" customFormat="1" ht="15.6" x14ac:dyDescent="0.3">
      <c r="A20" s="10" t="s">
        <v>1</v>
      </c>
      <c r="B20" s="39"/>
      <c r="C20" s="65"/>
      <c r="D20" s="64"/>
      <c r="E20" s="39"/>
      <c r="F20" s="61"/>
      <c r="G20" s="62"/>
      <c r="H20" s="39"/>
      <c r="I20" s="61"/>
      <c r="J20" s="62"/>
      <c r="K20" s="53" t="s">
        <v>24</v>
      </c>
      <c r="L20" s="55">
        <v>5135</v>
      </c>
      <c r="M20" s="47">
        <v>339000</v>
      </c>
      <c r="N20" s="39"/>
      <c r="O20" s="25"/>
      <c r="P20" s="47"/>
    </row>
    <row r="21" spans="1:16" s="11" customFormat="1" ht="45" customHeight="1" x14ac:dyDescent="0.3">
      <c r="A21" s="10" t="s">
        <v>11</v>
      </c>
      <c r="B21" s="39"/>
      <c r="C21" s="75" t="s">
        <v>47</v>
      </c>
      <c r="D21" s="76"/>
      <c r="E21" s="39"/>
      <c r="F21" s="75" t="s">
        <v>35</v>
      </c>
      <c r="G21" s="76"/>
      <c r="H21" s="39"/>
      <c r="I21" s="75" t="s">
        <v>35</v>
      </c>
      <c r="J21" s="76"/>
      <c r="K21" s="39"/>
      <c r="L21" s="67" t="s">
        <v>31</v>
      </c>
      <c r="M21" s="68"/>
      <c r="N21" s="39"/>
      <c r="O21" s="80"/>
      <c r="P21" s="68"/>
    </row>
    <row r="22" spans="1:16" s="11" customFormat="1" ht="45" customHeight="1" x14ac:dyDescent="0.3">
      <c r="A22" s="10" t="s">
        <v>2</v>
      </c>
      <c r="B22" s="56">
        <v>42887</v>
      </c>
      <c r="C22" s="77" t="s">
        <v>43</v>
      </c>
      <c r="D22" s="78"/>
      <c r="E22" s="56">
        <v>42887</v>
      </c>
      <c r="F22" s="77" t="s">
        <v>43</v>
      </c>
      <c r="G22" s="78"/>
      <c r="H22" s="56"/>
      <c r="I22" s="80" t="s">
        <v>41</v>
      </c>
      <c r="J22" s="68"/>
      <c r="K22" s="56">
        <v>42370</v>
      </c>
      <c r="L22" s="67" t="s">
        <v>27</v>
      </c>
      <c r="M22" s="79"/>
      <c r="N22" s="56">
        <v>41821</v>
      </c>
      <c r="O22" s="81" t="s">
        <v>34</v>
      </c>
      <c r="P22" s="82"/>
    </row>
    <row r="23" spans="1:16" s="11" customFormat="1" ht="45" customHeight="1" x14ac:dyDescent="0.3">
      <c r="A23" s="10" t="s">
        <v>46</v>
      </c>
      <c r="B23" s="56">
        <v>43285</v>
      </c>
      <c r="C23" s="67" t="s">
        <v>49</v>
      </c>
      <c r="D23" s="68"/>
      <c r="E23" s="56">
        <v>42887</v>
      </c>
      <c r="F23" s="67" t="s">
        <v>44</v>
      </c>
      <c r="G23" s="68"/>
      <c r="H23" s="56">
        <v>42705</v>
      </c>
      <c r="I23" s="67" t="s">
        <v>38</v>
      </c>
      <c r="J23" s="68"/>
      <c r="K23" s="56">
        <v>42309</v>
      </c>
      <c r="L23" s="67" t="s">
        <v>30</v>
      </c>
      <c r="M23" s="79"/>
      <c r="N23" s="56">
        <v>41944</v>
      </c>
      <c r="O23" s="81" t="s">
        <v>33</v>
      </c>
      <c r="P23" s="82"/>
    </row>
    <row r="24" spans="1:16" s="11" customFormat="1" ht="45" customHeight="1" x14ac:dyDescent="0.3">
      <c r="A24" s="10" t="s">
        <v>40</v>
      </c>
      <c r="B24" s="56"/>
      <c r="C24" s="67"/>
      <c r="D24" s="68"/>
      <c r="E24" s="56"/>
      <c r="F24" s="67"/>
      <c r="G24" s="68"/>
      <c r="H24" s="56">
        <v>42736</v>
      </c>
      <c r="I24" s="67" t="s">
        <v>39</v>
      </c>
      <c r="J24" s="68"/>
      <c r="K24" s="56"/>
      <c r="L24" s="67"/>
      <c r="M24" s="79"/>
      <c r="N24" s="56"/>
      <c r="O24" s="81"/>
      <c r="P24" s="82"/>
    </row>
    <row r="25" spans="1:16" ht="15" thickBot="1" x14ac:dyDescent="0.35">
      <c r="A25" s="2"/>
      <c r="B25" s="3"/>
      <c r="C25" s="3"/>
      <c r="D25" s="3"/>
      <c r="E25" s="3"/>
      <c r="F25" s="3"/>
      <c r="G25" s="3"/>
      <c r="H25" s="3"/>
      <c r="I25" s="48"/>
      <c r="J25" s="7"/>
      <c r="K25" s="3"/>
      <c r="L25" s="48"/>
      <c r="M25" s="7"/>
      <c r="N25" s="3"/>
      <c r="O25" s="48"/>
      <c r="P25" s="7"/>
    </row>
    <row r="26" spans="1:16" s="16" customFormat="1" ht="15.6" x14ac:dyDescent="0.3">
      <c r="A26" s="15"/>
      <c r="B26" s="18"/>
      <c r="C26" s="18"/>
      <c r="D26" s="18"/>
      <c r="E26" s="18"/>
      <c r="F26" s="18"/>
      <c r="G26" s="18"/>
      <c r="H26" s="18"/>
      <c r="I26" s="83"/>
      <c r="J26" s="83"/>
      <c r="K26" s="18"/>
      <c r="L26" s="83"/>
      <c r="M26" s="83"/>
      <c r="N26" s="18"/>
      <c r="O26" s="63"/>
      <c r="P26" s="63"/>
    </row>
    <row r="27" spans="1:16" x14ac:dyDescent="0.3">
      <c r="I27" s="14"/>
      <c r="J27" s="14"/>
      <c r="L27" s="14"/>
      <c r="M27" s="14"/>
    </row>
    <row r="28" spans="1:16" x14ac:dyDescent="0.3">
      <c r="I28" s="14"/>
      <c r="J28" s="14"/>
      <c r="L28" s="14"/>
      <c r="M28" s="14"/>
    </row>
    <row r="29" spans="1:16" x14ac:dyDescent="0.3">
      <c r="I29" s="14"/>
      <c r="J29" s="14"/>
      <c r="L29" s="14"/>
      <c r="M29" s="14"/>
    </row>
    <row r="31" spans="1:16" x14ac:dyDescent="0.3">
      <c r="J31" s="14"/>
      <c r="M31" s="14"/>
    </row>
  </sheetData>
  <mergeCells count="32">
    <mergeCell ref="N1:P1"/>
    <mergeCell ref="N3:P3"/>
    <mergeCell ref="H1:J1"/>
    <mergeCell ref="K1:M1"/>
    <mergeCell ref="H3:J3"/>
    <mergeCell ref="K3:M3"/>
    <mergeCell ref="L22:M22"/>
    <mergeCell ref="I22:J22"/>
    <mergeCell ref="O24:P24"/>
    <mergeCell ref="I26:J26"/>
    <mergeCell ref="I21:J21"/>
    <mergeCell ref="L26:M26"/>
    <mergeCell ref="L21:M21"/>
    <mergeCell ref="L23:M23"/>
    <mergeCell ref="I23:J23"/>
    <mergeCell ref="I24:J24"/>
    <mergeCell ref="L24:M24"/>
    <mergeCell ref="O23:P23"/>
    <mergeCell ref="O22:P22"/>
    <mergeCell ref="O21:P21"/>
    <mergeCell ref="F23:G23"/>
    <mergeCell ref="F24:G24"/>
    <mergeCell ref="E1:G1"/>
    <mergeCell ref="E3:G3"/>
    <mergeCell ref="F21:G21"/>
    <mergeCell ref="F22:G22"/>
    <mergeCell ref="C24:D24"/>
    <mergeCell ref="B1:D1"/>
    <mergeCell ref="B3:D3"/>
    <mergeCell ref="C21:D21"/>
    <mergeCell ref="C22:D22"/>
    <mergeCell ref="C23:D23"/>
  </mergeCells>
  <hyperlinks>
    <hyperlink ref="L22" r:id="rId1" xr:uid="{00000000-0004-0000-0000-000000000000}"/>
    <hyperlink ref="K3" r:id="rId2" xr:uid="{00000000-0004-0000-0000-000001000000}"/>
    <hyperlink ref="L23" r:id="rId3" xr:uid="{00000000-0004-0000-0000-000002000000}"/>
    <hyperlink ref="L21" r:id="rId4" xr:uid="{00000000-0004-0000-0000-000003000000}"/>
    <hyperlink ref="L16" r:id="rId5" xr:uid="{00000000-0004-0000-0000-000004000000}"/>
    <hyperlink ref="O23" r:id="rId6" xr:uid="{00000000-0004-0000-0000-000005000000}"/>
    <hyperlink ref="O22" r:id="rId7" xr:uid="{00000000-0004-0000-0000-000006000000}"/>
    <hyperlink ref="I23" r:id="rId8" xr:uid="{00000000-0004-0000-0000-000007000000}"/>
    <hyperlink ref="I24" r:id="rId9" xr:uid="{00000000-0004-0000-0000-000008000000}"/>
    <hyperlink ref="F22" r:id="rId10" xr:uid="{00000000-0004-0000-0000-000009000000}"/>
    <hyperlink ref="C22" r:id="rId11" xr:uid="{00000000-0004-0000-0000-00000B000000}"/>
    <hyperlink ref="F23" r:id="rId12" xr:uid="{00000000-0004-0000-0000-00000A000000}"/>
    <hyperlink ref="C23" r:id="rId13" xr:uid="{C798DEE5-2BA9-4929-AB45-295285C9FDF5}"/>
  </hyperlinks>
  <pageMargins left="0.7" right="0.7" top="0.75" bottom="0.75" header="0.3" footer="0.3"/>
  <pageSetup orientation="portrait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 NFE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Muthukumar, Sriram</dc:creator>
  <cp:lastModifiedBy>sri muthukumar</cp:lastModifiedBy>
  <dcterms:created xsi:type="dcterms:W3CDTF">2015-05-30T17:25:03Z</dcterms:created>
  <dcterms:modified xsi:type="dcterms:W3CDTF">2018-07-08T16:47:57Z</dcterms:modified>
</cp:coreProperties>
</file>