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xm131031\Documents\ASHA\SEA\Anjalamal Spl School\"/>
    </mc:Choice>
  </mc:AlternateContent>
  <bookViews>
    <workbookView xWindow="120" yWindow="135" windowWidth="15255" windowHeight="7875" activeTab="1"/>
  </bookViews>
  <sheets>
    <sheet name="2015-16" sheetId="1" r:id="rId1"/>
    <sheet name="2016-17" sheetId="3" r:id="rId2"/>
    <sheet name="2017-18" sheetId="4" r:id="rId3"/>
  </sheets>
  <definedNames>
    <definedName name="_xlnm.Print_Area" localSheetId="1">'2016-17'!$A$1:$R$45</definedName>
  </definedNames>
  <calcPr calcId="152511"/>
</workbook>
</file>

<file path=xl/calcChain.xml><?xml version="1.0" encoding="utf-8"?>
<calcChain xmlns="http://schemas.openxmlformats.org/spreadsheetml/2006/main">
  <c r="E12" i="3" l="1"/>
  <c r="Q27" i="3"/>
  <c r="R27" i="3" s="1"/>
  <c r="R18" i="3"/>
  <c r="Q18" i="3"/>
  <c r="R17" i="3"/>
  <c r="R20" i="3"/>
  <c r="Q26" i="3"/>
  <c r="R26" i="3" s="1"/>
  <c r="Q25" i="3"/>
  <c r="R25" i="3" s="1"/>
  <c r="Q24" i="3"/>
  <c r="R24" i="3" s="1"/>
  <c r="Q23" i="3"/>
  <c r="R23" i="3" s="1"/>
  <c r="Q22" i="3"/>
  <c r="R22" i="3" s="1"/>
  <c r="Q21" i="3"/>
  <c r="R21" i="3" s="1"/>
  <c r="P28" i="3"/>
  <c r="O28" i="3"/>
  <c r="N28" i="3"/>
  <c r="M28" i="3"/>
  <c r="L28" i="3"/>
  <c r="K28" i="3"/>
  <c r="J28" i="3"/>
  <c r="I28" i="3"/>
  <c r="G28" i="3"/>
  <c r="Q19" i="3"/>
  <c r="R19" i="3" s="1"/>
  <c r="H28" i="3"/>
  <c r="F28" i="3"/>
  <c r="E28" i="3"/>
  <c r="R28" i="3" l="1"/>
  <c r="Q28" i="3"/>
  <c r="E13" i="4"/>
  <c r="E14" i="4" s="1"/>
  <c r="D28" i="4"/>
  <c r="E13" i="3" l="1"/>
  <c r="E14" i="3" s="1"/>
  <c r="P27" i="1" l="1"/>
  <c r="P26" i="1"/>
  <c r="P25" i="1"/>
  <c r="P24" i="1"/>
  <c r="P23" i="1"/>
  <c r="P22" i="1"/>
  <c r="P21" i="1"/>
  <c r="Q21" i="1" s="1"/>
  <c r="P20" i="1"/>
  <c r="P19" i="1"/>
  <c r="P18" i="1"/>
  <c r="P17" i="1"/>
  <c r="O28" i="1" l="1"/>
  <c r="N28" i="1"/>
  <c r="M28" i="1"/>
  <c r="L28" i="1"/>
  <c r="P28" i="1" l="1"/>
  <c r="D28" i="3" l="1"/>
  <c r="K28" i="1" l="1"/>
  <c r="J28" i="1"/>
  <c r="I28" i="1"/>
  <c r="H28" i="1"/>
  <c r="G28" i="1"/>
  <c r="F28" i="1"/>
  <c r="E28" i="1"/>
  <c r="D14" i="1"/>
  <c r="D12" i="1"/>
  <c r="Q20" i="1"/>
  <c r="Q17" i="1"/>
  <c r="Q27" i="1"/>
  <c r="Q26" i="1"/>
  <c r="Q25" i="1"/>
  <c r="Q24" i="1"/>
  <c r="Q23" i="1"/>
  <c r="Q22" i="1"/>
  <c r="Q19" i="1"/>
  <c r="D28" i="1"/>
  <c r="C28" i="1"/>
  <c r="Q28" i="1" s="1"/>
</calcChain>
</file>

<file path=xl/sharedStrings.xml><?xml version="1.0" encoding="utf-8"?>
<sst xmlns="http://schemas.openxmlformats.org/spreadsheetml/2006/main" count="145" uniqueCount="63">
  <si>
    <t>2015 - 2016</t>
  </si>
  <si>
    <t xml:space="preserve">Reporting Period </t>
  </si>
  <si>
    <t>June I5</t>
  </si>
  <si>
    <t>Project Period  ( as per the agreement )</t>
  </si>
  <si>
    <t>June I5 - May I6</t>
  </si>
  <si>
    <t>Installments</t>
  </si>
  <si>
    <t xml:space="preserve">Receiving  </t>
  </si>
  <si>
    <t xml:space="preserve">Amount </t>
  </si>
  <si>
    <t xml:space="preserve">Opening Balance </t>
  </si>
  <si>
    <t xml:space="preserve">1st installment </t>
  </si>
  <si>
    <t xml:space="preserve">Grant Total </t>
  </si>
  <si>
    <t xml:space="preserve">Total Expenditure </t>
  </si>
  <si>
    <t xml:space="preserve">Balance Amount with organization </t>
  </si>
  <si>
    <t>S.NO</t>
  </si>
  <si>
    <t xml:space="preserve">Particulars </t>
  </si>
  <si>
    <t xml:space="preserve">Budget </t>
  </si>
  <si>
    <t>July I5</t>
  </si>
  <si>
    <t>Aug I5</t>
  </si>
  <si>
    <t>Sep I5</t>
  </si>
  <si>
    <t>Oct I5</t>
  </si>
  <si>
    <t>Nov I5</t>
  </si>
  <si>
    <t>Dec I5</t>
  </si>
  <si>
    <t>Jan I6</t>
  </si>
  <si>
    <t>Feb I6</t>
  </si>
  <si>
    <t>Mar I6</t>
  </si>
  <si>
    <t xml:space="preserve">Total  Spend </t>
  </si>
  <si>
    <t xml:space="preserve">Balance </t>
  </si>
  <si>
    <t xml:space="preserve">Total </t>
  </si>
  <si>
    <t xml:space="preserve">General Medical Camp </t>
  </si>
  <si>
    <t>Assessment Camp</t>
  </si>
  <si>
    <t>Exposure Visit</t>
  </si>
  <si>
    <t xml:space="preserve">Stationary </t>
  </si>
  <si>
    <t>Electricity Bill</t>
  </si>
  <si>
    <t>Physiotherapist Salary</t>
  </si>
  <si>
    <t>Special Teachers Salary</t>
  </si>
  <si>
    <t>Care Takers Salary</t>
  </si>
  <si>
    <t xml:space="preserve">Cook Salary </t>
  </si>
  <si>
    <t xml:space="preserve">Administrative Salary </t>
  </si>
  <si>
    <t xml:space="preserve">Rent </t>
  </si>
  <si>
    <t xml:space="preserve">Name of the Organization                                         : </t>
  </si>
  <si>
    <t>Project Name                                                                  :</t>
  </si>
  <si>
    <t xml:space="preserve">Anjalammal Special Schoo for Mentally Challenged Children </t>
  </si>
  <si>
    <t>Amount</t>
  </si>
  <si>
    <t>11.06.2015</t>
  </si>
  <si>
    <t>Apr I6</t>
  </si>
  <si>
    <t>May I6</t>
  </si>
  <si>
    <t>Society for Education and Action - SEA &amp; Asha</t>
  </si>
  <si>
    <t>2016 - 2017</t>
  </si>
  <si>
    <t>June I6</t>
  </si>
  <si>
    <t>July I6</t>
  </si>
  <si>
    <t>Aug I6</t>
  </si>
  <si>
    <t>Sep I6</t>
  </si>
  <si>
    <t>Oct I6</t>
  </si>
  <si>
    <t>Nov I6</t>
  </si>
  <si>
    <t>Dec I6</t>
  </si>
  <si>
    <t>Jan I7</t>
  </si>
  <si>
    <t>Feb I7</t>
  </si>
  <si>
    <t>Mar I7</t>
  </si>
  <si>
    <t>Apr I7</t>
  </si>
  <si>
    <t>May I7</t>
  </si>
  <si>
    <t>June I6 - May I7</t>
  </si>
  <si>
    <t xml:space="preserve">Name of the Organization                                         :                                            </t>
  </si>
  <si>
    <t>9.6.2016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</si>
</sst>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16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/>
    <xf numFmtId="0" fontId="1" fillId="0" borderId="11" xfId="0" applyFont="1" applyBorder="1" applyAlignment="1">
      <alignment horizontal="center"/>
    </xf>
    <xf numFmtId="0" fontId="0" fillId="0" borderId="1" xfId="0" applyFont="1" applyBorder="1"/>
    <xf numFmtId="17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4" workbookViewId="0">
      <selection activeCell="G30" sqref="G30"/>
    </sheetView>
  </sheetViews>
  <sheetFormatPr defaultRowHeight="14.25" x14ac:dyDescent="0.45"/>
  <cols>
    <col min="1" max="1" width="3.265625" customWidth="1"/>
    <col min="2" max="2" width="23" customWidth="1"/>
    <col min="3" max="3" width="10.265625" customWidth="1"/>
    <col min="4" max="4" width="8.1328125" customWidth="1"/>
    <col min="5" max="5" width="6.59765625" customWidth="1"/>
    <col min="6" max="6" width="7" customWidth="1"/>
    <col min="7" max="7" width="6" customWidth="1"/>
    <col min="8" max="8" width="6.3984375" customWidth="1"/>
    <col min="9" max="9" width="6.86328125" customWidth="1"/>
    <col min="10" max="10" width="7.1328125" customWidth="1"/>
    <col min="11" max="11" width="6" customWidth="1"/>
    <col min="12" max="12" width="6.86328125" customWidth="1"/>
    <col min="13" max="14" width="6.86328125" style="1" customWidth="1"/>
    <col min="15" max="15" width="6.59765625" customWidth="1"/>
  </cols>
  <sheetData>
    <row r="1" spans="1:17" x14ac:dyDescent="0.45">
      <c r="A1" s="2" t="s">
        <v>39</v>
      </c>
      <c r="B1" s="2"/>
      <c r="C1" s="2"/>
      <c r="D1" s="2"/>
      <c r="E1" s="2" t="s">
        <v>46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2" t="s">
        <v>40</v>
      </c>
      <c r="B2" s="4"/>
      <c r="C2" s="4"/>
      <c r="D2" s="4"/>
      <c r="E2" s="4" t="s">
        <v>41</v>
      </c>
      <c r="F2" s="4"/>
      <c r="G2" s="4"/>
      <c r="H2" s="4"/>
      <c r="I2" s="3"/>
      <c r="J2" s="3"/>
      <c r="K2" s="4"/>
      <c r="L2" s="2"/>
      <c r="M2" s="2"/>
      <c r="N2" s="2"/>
      <c r="O2" s="2"/>
      <c r="P2" s="2"/>
      <c r="Q2" s="2"/>
    </row>
    <row r="3" spans="1:17" x14ac:dyDescent="0.45">
      <c r="A3" s="2"/>
      <c r="B3" s="2"/>
      <c r="C3" s="2"/>
      <c r="D3" s="2"/>
      <c r="E3" s="2"/>
      <c r="F3" s="2"/>
      <c r="G3" s="2" t="s">
        <v>0</v>
      </c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65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5">
        <v>1</v>
      </c>
      <c r="B6" s="6" t="s">
        <v>1</v>
      </c>
      <c r="C6" s="7" t="s">
        <v>45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9">
        <v>2</v>
      </c>
      <c r="B7" s="10" t="s">
        <v>3</v>
      </c>
      <c r="C7" s="10" t="s">
        <v>4</v>
      </c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9">
        <v>3</v>
      </c>
      <c r="B8" s="10" t="s">
        <v>5</v>
      </c>
      <c r="C8" s="10" t="s">
        <v>6</v>
      </c>
      <c r="D8" s="11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9"/>
      <c r="B9" s="10"/>
      <c r="C9" s="10" t="s">
        <v>7</v>
      </c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9"/>
      <c r="B10" s="10" t="s">
        <v>8</v>
      </c>
      <c r="C10" s="10"/>
      <c r="D10" s="11">
        <v>498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9"/>
      <c r="B11" s="10" t="s">
        <v>9</v>
      </c>
      <c r="C11" s="10" t="s">
        <v>43</v>
      </c>
      <c r="D11" s="11">
        <v>726000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/>
      <c r="B12" s="10" t="s">
        <v>10</v>
      </c>
      <c r="C12" s="10"/>
      <c r="D12" s="11">
        <f>SUM(D10:D11)</f>
        <v>726498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9">
        <v>4</v>
      </c>
      <c r="B13" s="10" t="s">
        <v>11</v>
      </c>
      <c r="C13" s="10"/>
      <c r="D13" s="11">
        <v>726047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65" thickBot="1" x14ac:dyDescent="0.5">
      <c r="A14" s="12">
        <v>5</v>
      </c>
      <c r="B14" s="13" t="s">
        <v>12</v>
      </c>
      <c r="C14" s="13"/>
      <c r="D14" s="14">
        <f>SUM(D12-D13)</f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5" t="s">
        <v>13</v>
      </c>
      <c r="B15" s="6" t="s">
        <v>14</v>
      </c>
      <c r="C15" s="6" t="s">
        <v>15</v>
      </c>
      <c r="D15" s="6" t="s">
        <v>2</v>
      </c>
      <c r="E15" s="6" t="s">
        <v>16</v>
      </c>
      <c r="F15" s="6" t="s">
        <v>17</v>
      </c>
      <c r="G15" s="6" t="s">
        <v>18</v>
      </c>
      <c r="H15" s="6" t="s">
        <v>19</v>
      </c>
      <c r="I15" s="6" t="s">
        <v>20</v>
      </c>
      <c r="J15" s="6" t="s">
        <v>21</v>
      </c>
      <c r="K15" s="6" t="s">
        <v>22</v>
      </c>
      <c r="L15" s="6" t="s">
        <v>23</v>
      </c>
      <c r="M15" s="6" t="s">
        <v>24</v>
      </c>
      <c r="N15" s="6" t="s">
        <v>44</v>
      </c>
      <c r="O15" s="6" t="s">
        <v>45</v>
      </c>
      <c r="P15" s="6" t="s">
        <v>25</v>
      </c>
      <c r="Q15" s="8" t="s">
        <v>26</v>
      </c>
    </row>
    <row r="16" spans="1:17" x14ac:dyDescent="0.45">
      <c r="A16" s="15"/>
      <c r="B16" s="16"/>
      <c r="C16" s="16" t="s">
        <v>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 t="s">
        <v>42</v>
      </c>
      <c r="Q16" s="17"/>
    </row>
    <row r="17" spans="1:17" x14ac:dyDescent="0.45">
      <c r="A17" s="9">
        <v>1</v>
      </c>
      <c r="B17" s="10" t="s">
        <v>28</v>
      </c>
      <c r="C17" s="10">
        <v>18000</v>
      </c>
      <c r="D17" s="10">
        <v>0</v>
      </c>
      <c r="E17" s="10">
        <v>0</v>
      </c>
      <c r="F17" s="10"/>
      <c r="G17" s="10"/>
      <c r="H17" s="10"/>
      <c r="I17" s="10"/>
      <c r="J17" s="10"/>
      <c r="K17" s="10">
        <v>12000</v>
      </c>
      <c r="L17" s="10"/>
      <c r="M17" s="10">
        <v>6000</v>
      </c>
      <c r="N17" s="10"/>
      <c r="O17" s="10"/>
      <c r="P17" s="10">
        <f>+O17+N17+M17+L17+K17+J17+I17+H17+G17+F17+E17+D17</f>
        <v>18000</v>
      </c>
      <c r="Q17" s="11">
        <f>SUM(C17-P17)</f>
        <v>0</v>
      </c>
    </row>
    <row r="18" spans="1:17" x14ac:dyDescent="0.45">
      <c r="A18" s="9">
        <v>2</v>
      </c>
      <c r="B18" s="10" t="s">
        <v>29</v>
      </c>
      <c r="C18" s="10">
        <v>12000</v>
      </c>
      <c r="D18" s="10">
        <v>0</v>
      </c>
      <c r="E18" s="10">
        <v>0</v>
      </c>
      <c r="F18" s="10">
        <v>6000</v>
      </c>
      <c r="G18" s="10"/>
      <c r="H18" s="10"/>
      <c r="I18" s="10"/>
      <c r="J18" s="10"/>
      <c r="K18" s="10"/>
      <c r="L18" s="10"/>
      <c r="M18" s="10"/>
      <c r="N18" s="10">
        <v>6000</v>
      </c>
      <c r="O18" s="10"/>
      <c r="P18" s="10">
        <f t="shared" ref="P18:P27" si="0">+O18+N18+M18+L18+K18+J18+I18+H18+G18+F18+E18+D18</f>
        <v>12000</v>
      </c>
      <c r="Q18" s="11"/>
    </row>
    <row r="19" spans="1:17" s="1" customFormat="1" x14ac:dyDescent="0.45">
      <c r="A19" s="9">
        <v>3</v>
      </c>
      <c r="B19" s="10" t="s">
        <v>38</v>
      </c>
      <c r="C19" s="10">
        <v>96000</v>
      </c>
      <c r="D19" s="10">
        <v>8000</v>
      </c>
      <c r="E19" s="10">
        <v>8000</v>
      </c>
      <c r="F19" s="10">
        <v>8000</v>
      </c>
      <c r="G19" s="10">
        <v>8000</v>
      </c>
      <c r="H19" s="10">
        <v>8000</v>
      </c>
      <c r="I19" s="10">
        <v>8000</v>
      </c>
      <c r="J19" s="10">
        <v>8000</v>
      </c>
      <c r="K19" s="10">
        <v>8000</v>
      </c>
      <c r="L19" s="10">
        <v>8000</v>
      </c>
      <c r="M19" s="10">
        <v>8000</v>
      </c>
      <c r="N19" s="10">
        <v>8000</v>
      </c>
      <c r="O19" s="10">
        <v>8000</v>
      </c>
      <c r="P19" s="10">
        <f t="shared" si="0"/>
        <v>96000</v>
      </c>
      <c r="Q19" s="11">
        <f t="shared" ref="Q19:Q27" si="1">SUM(C19-P19)</f>
        <v>0</v>
      </c>
    </row>
    <row r="20" spans="1:17" x14ac:dyDescent="0.45">
      <c r="A20" s="9">
        <v>4</v>
      </c>
      <c r="B20" s="10" t="s">
        <v>30</v>
      </c>
      <c r="C20" s="10">
        <v>30000</v>
      </c>
      <c r="D20" s="10">
        <v>0</v>
      </c>
      <c r="E20" s="10">
        <v>0</v>
      </c>
      <c r="F20" s="10">
        <v>15000</v>
      </c>
      <c r="G20" s="10"/>
      <c r="H20" s="10"/>
      <c r="I20" s="10"/>
      <c r="J20" s="10"/>
      <c r="K20" s="10"/>
      <c r="L20" s="10">
        <v>15000</v>
      </c>
      <c r="M20" s="10"/>
      <c r="N20" s="10"/>
      <c r="O20" s="10"/>
      <c r="P20" s="10">
        <f t="shared" si="0"/>
        <v>30000</v>
      </c>
      <c r="Q20" s="11">
        <f t="shared" si="1"/>
        <v>0</v>
      </c>
    </row>
    <row r="21" spans="1:17" x14ac:dyDescent="0.45">
      <c r="A21" s="9">
        <v>5</v>
      </c>
      <c r="B21" s="10" t="s">
        <v>31</v>
      </c>
      <c r="C21" s="10">
        <v>18000</v>
      </c>
      <c r="D21" s="10">
        <v>1650</v>
      </c>
      <c r="E21" s="10">
        <v>1450</v>
      </c>
      <c r="F21" s="10">
        <v>1550</v>
      </c>
      <c r="G21" s="10">
        <v>1620</v>
      </c>
      <c r="H21" s="10">
        <v>1530</v>
      </c>
      <c r="I21" s="10">
        <v>1445</v>
      </c>
      <c r="J21" s="10">
        <v>1550</v>
      </c>
      <c r="K21" s="10">
        <v>1440</v>
      </c>
      <c r="L21" s="10">
        <v>1420</v>
      </c>
      <c r="M21" s="10">
        <v>1440</v>
      </c>
      <c r="N21" s="10">
        <v>1455</v>
      </c>
      <c r="O21" s="10">
        <v>1497</v>
      </c>
      <c r="P21" s="10">
        <f t="shared" si="0"/>
        <v>18047</v>
      </c>
      <c r="Q21" s="11">
        <f>+P21-C21</f>
        <v>47</v>
      </c>
    </row>
    <row r="22" spans="1:17" x14ac:dyDescent="0.45">
      <c r="A22" s="9">
        <v>6</v>
      </c>
      <c r="B22" s="10" t="s">
        <v>32</v>
      </c>
      <c r="C22" s="10">
        <v>12000</v>
      </c>
      <c r="D22" s="10">
        <v>1250</v>
      </c>
      <c r="E22" s="10">
        <v>970</v>
      </c>
      <c r="F22" s="10">
        <v>1250</v>
      </c>
      <c r="G22" s="10">
        <v>990</v>
      </c>
      <c r="H22" s="10">
        <v>895</v>
      </c>
      <c r="I22" s="10">
        <v>949</v>
      </c>
      <c r="J22" s="10">
        <v>975</v>
      </c>
      <c r="K22" s="10">
        <v>940</v>
      </c>
      <c r="L22" s="10">
        <v>925</v>
      </c>
      <c r="M22" s="10">
        <v>950</v>
      </c>
      <c r="N22" s="10">
        <v>953</v>
      </c>
      <c r="O22" s="10">
        <v>953</v>
      </c>
      <c r="P22" s="10">
        <f t="shared" si="0"/>
        <v>12000</v>
      </c>
      <c r="Q22" s="11">
        <f t="shared" si="1"/>
        <v>0</v>
      </c>
    </row>
    <row r="23" spans="1:17" x14ac:dyDescent="0.45">
      <c r="A23" s="9">
        <v>7</v>
      </c>
      <c r="B23" s="10" t="s">
        <v>33</v>
      </c>
      <c r="C23" s="10">
        <v>180000</v>
      </c>
      <c r="D23" s="10">
        <v>15000</v>
      </c>
      <c r="E23" s="10">
        <v>15000</v>
      </c>
      <c r="F23" s="10">
        <v>15000</v>
      </c>
      <c r="G23" s="10">
        <v>15000</v>
      </c>
      <c r="H23" s="10">
        <v>15000</v>
      </c>
      <c r="I23" s="10">
        <v>15000</v>
      </c>
      <c r="J23" s="10">
        <v>15000</v>
      </c>
      <c r="K23" s="10">
        <v>15000</v>
      </c>
      <c r="L23" s="10">
        <v>15000</v>
      </c>
      <c r="M23" s="10">
        <v>15000</v>
      </c>
      <c r="N23" s="10">
        <v>15000</v>
      </c>
      <c r="O23" s="10">
        <v>15000</v>
      </c>
      <c r="P23" s="10">
        <f t="shared" si="0"/>
        <v>180000</v>
      </c>
      <c r="Q23" s="11">
        <f t="shared" si="1"/>
        <v>0</v>
      </c>
    </row>
    <row r="24" spans="1:17" x14ac:dyDescent="0.45">
      <c r="A24" s="9">
        <v>8</v>
      </c>
      <c r="B24" s="10" t="s">
        <v>34</v>
      </c>
      <c r="C24" s="10">
        <v>168000</v>
      </c>
      <c r="D24" s="10">
        <v>14000</v>
      </c>
      <c r="E24" s="10">
        <v>14000</v>
      </c>
      <c r="F24" s="10">
        <v>14000</v>
      </c>
      <c r="G24" s="10">
        <v>14000</v>
      </c>
      <c r="H24" s="10">
        <v>14000</v>
      </c>
      <c r="I24" s="10">
        <v>14000</v>
      </c>
      <c r="J24" s="10">
        <v>14000</v>
      </c>
      <c r="K24" s="10">
        <v>14000</v>
      </c>
      <c r="L24" s="10">
        <v>14000</v>
      </c>
      <c r="M24" s="10">
        <v>14000</v>
      </c>
      <c r="N24" s="10">
        <v>14000</v>
      </c>
      <c r="O24" s="10">
        <v>14000</v>
      </c>
      <c r="P24" s="10">
        <f t="shared" si="0"/>
        <v>168000</v>
      </c>
      <c r="Q24" s="11">
        <f t="shared" si="1"/>
        <v>0</v>
      </c>
    </row>
    <row r="25" spans="1:17" x14ac:dyDescent="0.45">
      <c r="A25" s="9">
        <v>9</v>
      </c>
      <c r="B25" s="10" t="s">
        <v>35</v>
      </c>
      <c r="C25" s="10">
        <v>72000</v>
      </c>
      <c r="D25" s="10">
        <v>6000</v>
      </c>
      <c r="E25" s="10">
        <v>6000</v>
      </c>
      <c r="F25" s="10">
        <v>6000</v>
      </c>
      <c r="G25" s="10">
        <v>6000</v>
      </c>
      <c r="H25" s="10">
        <v>6000</v>
      </c>
      <c r="I25" s="10">
        <v>6000</v>
      </c>
      <c r="J25" s="10">
        <v>6000</v>
      </c>
      <c r="K25" s="10">
        <v>6000</v>
      </c>
      <c r="L25" s="10">
        <v>6000</v>
      </c>
      <c r="M25" s="10">
        <v>6000</v>
      </c>
      <c r="N25" s="10">
        <v>6000</v>
      </c>
      <c r="O25" s="10">
        <v>6000</v>
      </c>
      <c r="P25" s="10">
        <f t="shared" si="0"/>
        <v>72000</v>
      </c>
      <c r="Q25" s="11">
        <f t="shared" si="1"/>
        <v>0</v>
      </c>
    </row>
    <row r="26" spans="1:17" x14ac:dyDescent="0.45">
      <c r="A26" s="9">
        <v>10</v>
      </c>
      <c r="B26" s="10" t="s">
        <v>36</v>
      </c>
      <c r="C26" s="10">
        <v>36000</v>
      </c>
      <c r="D26" s="10">
        <v>3000</v>
      </c>
      <c r="E26" s="10">
        <v>3000</v>
      </c>
      <c r="F26" s="10">
        <v>3000</v>
      </c>
      <c r="G26" s="10">
        <v>3000</v>
      </c>
      <c r="H26" s="10">
        <v>3000</v>
      </c>
      <c r="I26" s="10">
        <v>3000</v>
      </c>
      <c r="J26" s="10">
        <v>3000</v>
      </c>
      <c r="K26" s="10">
        <v>3000</v>
      </c>
      <c r="L26" s="10">
        <v>3000</v>
      </c>
      <c r="M26" s="10">
        <v>3000</v>
      </c>
      <c r="N26" s="10">
        <v>3000</v>
      </c>
      <c r="O26" s="10">
        <v>3000</v>
      </c>
      <c r="P26" s="10">
        <f t="shared" si="0"/>
        <v>36000</v>
      </c>
      <c r="Q26" s="11">
        <f t="shared" si="1"/>
        <v>0</v>
      </c>
    </row>
    <row r="27" spans="1:17" s="1" customFormat="1" ht="14.65" thickBot="1" x14ac:dyDescent="0.5">
      <c r="A27" s="12">
        <v>11</v>
      </c>
      <c r="B27" s="13" t="s">
        <v>37</v>
      </c>
      <c r="C27" s="13">
        <v>84000</v>
      </c>
      <c r="D27" s="13">
        <v>7000</v>
      </c>
      <c r="E27" s="18">
        <v>7000</v>
      </c>
      <c r="F27" s="18">
        <v>7000</v>
      </c>
      <c r="G27" s="18">
        <v>7000</v>
      </c>
      <c r="H27" s="18">
        <v>7000</v>
      </c>
      <c r="I27" s="18">
        <v>7000</v>
      </c>
      <c r="J27" s="18">
        <v>7000</v>
      </c>
      <c r="K27" s="18">
        <v>7000</v>
      </c>
      <c r="L27" s="18">
        <v>7000</v>
      </c>
      <c r="M27" s="18">
        <v>7000</v>
      </c>
      <c r="N27" s="18">
        <v>7000</v>
      </c>
      <c r="O27" s="18">
        <v>7000</v>
      </c>
      <c r="P27" s="10">
        <f t="shared" si="0"/>
        <v>84000</v>
      </c>
      <c r="Q27" s="11">
        <f t="shared" si="1"/>
        <v>0</v>
      </c>
    </row>
    <row r="28" spans="1:17" ht="14.65" thickBot="1" x14ac:dyDescent="0.5">
      <c r="A28" s="12"/>
      <c r="B28" s="13" t="s">
        <v>27</v>
      </c>
      <c r="C28" s="13">
        <f>SUM(C17:C27)</f>
        <v>726000</v>
      </c>
      <c r="D28" s="13">
        <f>SUM(D19:D27)</f>
        <v>55900</v>
      </c>
      <c r="E28" s="13">
        <f>SUM(E19:E27)</f>
        <v>55420</v>
      </c>
      <c r="F28" s="13">
        <f>SUM(F18:F27)</f>
        <v>76800</v>
      </c>
      <c r="G28" s="13">
        <f>SUM(G19:G27)</f>
        <v>55610</v>
      </c>
      <c r="H28" s="13">
        <f>SUM(H19:H27)</f>
        <v>55425</v>
      </c>
      <c r="I28" s="13">
        <f>SUM(I19:I27)</f>
        <v>55394</v>
      </c>
      <c r="J28" s="13">
        <f>SUM(J19:J27)</f>
        <v>55525</v>
      </c>
      <c r="K28" s="13">
        <f>SUM(K17:K27)</f>
        <v>67380</v>
      </c>
      <c r="L28" s="13">
        <f>SUM(L19:L27)</f>
        <v>70345</v>
      </c>
      <c r="M28" s="13">
        <f>SUM(M17:M27)</f>
        <v>61390</v>
      </c>
      <c r="N28" s="13">
        <f>SUM(N18:N27)</f>
        <v>61408</v>
      </c>
      <c r="O28" s="13">
        <f>SUM(O18:O27)</f>
        <v>55450</v>
      </c>
      <c r="P28" s="13">
        <f>SUM(P17:P27)</f>
        <v>726047</v>
      </c>
      <c r="Q28" s="11">
        <f>+P28-C28</f>
        <v>47</v>
      </c>
    </row>
    <row r="29" spans="1:17" x14ac:dyDescent="0.4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4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4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4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4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4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4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4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4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4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4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</sheetData>
  <pageMargins left="0.14000000000000001" right="0.1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F9" sqref="F9"/>
    </sheetView>
  </sheetViews>
  <sheetFormatPr defaultRowHeight="14.25" x14ac:dyDescent="0.45"/>
  <cols>
    <col min="2" max="2" width="8.265625" customWidth="1"/>
    <col min="3" max="3" width="34" customWidth="1"/>
    <col min="4" max="4" width="11" customWidth="1"/>
    <col min="5" max="5" width="8.265625" customWidth="1"/>
    <col min="6" max="6" width="7.265625" customWidth="1"/>
    <col min="7" max="7" width="7.73046875" customWidth="1"/>
    <col min="8" max="8" width="9" customWidth="1"/>
    <col min="9" max="9" width="7.86328125" customWidth="1"/>
    <col min="10" max="10" width="6.73046875" customWidth="1"/>
    <col min="11" max="11" width="8.59765625" customWidth="1"/>
    <col min="12" max="12" width="8.86328125" bestFit="1" customWidth="1"/>
    <col min="13" max="13" width="6.86328125" customWidth="1"/>
    <col min="14" max="14" width="7.3984375" customWidth="1"/>
    <col min="15" max="16" width="8.3984375" customWidth="1"/>
    <col min="17" max="17" width="11.59765625" customWidth="1"/>
  </cols>
  <sheetData>
    <row r="1" spans="1:18" x14ac:dyDescent="0.45">
      <c r="A1" s="2" t="s">
        <v>61</v>
      </c>
      <c r="B1" s="2"/>
      <c r="C1" s="2"/>
      <c r="D1" s="2"/>
      <c r="E1" s="2" t="s">
        <v>46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45">
      <c r="A2" s="2" t="s">
        <v>40</v>
      </c>
      <c r="B2" s="4"/>
      <c r="C2" s="4"/>
      <c r="D2" s="4"/>
      <c r="E2" s="4" t="s">
        <v>41</v>
      </c>
      <c r="F2" s="4"/>
      <c r="G2" s="4"/>
      <c r="H2" s="4"/>
      <c r="I2" s="3"/>
      <c r="J2" s="3"/>
      <c r="K2" s="4"/>
      <c r="L2" s="2"/>
      <c r="M2" s="2"/>
      <c r="N2" s="2"/>
      <c r="O2" s="2"/>
      <c r="P2" s="2"/>
      <c r="Q2" s="2"/>
    </row>
    <row r="3" spans="1:18" x14ac:dyDescent="0.45">
      <c r="A3" s="2"/>
      <c r="B3" s="2"/>
      <c r="C3" s="2"/>
      <c r="D3" s="2"/>
      <c r="E3" s="2"/>
      <c r="F3" s="2"/>
      <c r="G3" s="2" t="s">
        <v>47</v>
      </c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4.65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x14ac:dyDescent="0.45">
      <c r="B6" s="5">
        <v>1</v>
      </c>
      <c r="C6" s="6" t="s">
        <v>1</v>
      </c>
      <c r="D6" s="24">
        <v>42856</v>
      </c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45">
      <c r="B7" s="9">
        <v>2</v>
      </c>
      <c r="C7" s="10" t="s">
        <v>3</v>
      </c>
      <c r="D7" s="10" t="s">
        <v>60</v>
      </c>
      <c r="E7" s="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5">
      <c r="B8" s="9">
        <v>3</v>
      </c>
      <c r="C8" s="10" t="s">
        <v>5</v>
      </c>
      <c r="D8" s="10" t="s">
        <v>6</v>
      </c>
      <c r="E8" s="11" t="s">
        <v>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45">
      <c r="B9" s="9"/>
      <c r="C9" s="10"/>
      <c r="D9" s="10" t="s">
        <v>7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45">
      <c r="B10" s="9"/>
      <c r="C10" s="10" t="s">
        <v>8</v>
      </c>
      <c r="D10" s="10"/>
      <c r="E10" s="11">
        <v>481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45">
      <c r="B11" s="9"/>
      <c r="C11" s="10" t="s">
        <v>9</v>
      </c>
      <c r="D11" s="10" t="s">
        <v>62</v>
      </c>
      <c r="E11" s="11">
        <v>726000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45">
      <c r="B12" s="9"/>
      <c r="C12" s="10" t="s">
        <v>10</v>
      </c>
      <c r="D12" s="10"/>
      <c r="E12" s="11">
        <f>+E10+E11</f>
        <v>726481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45">
      <c r="B13" s="9">
        <v>4</v>
      </c>
      <c r="C13" s="10" t="s">
        <v>11</v>
      </c>
      <c r="D13" s="10"/>
      <c r="E13" s="11">
        <f>+Q28</f>
        <v>698400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4.65" thickBot="1" x14ac:dyDescent="0.5">
      <c r="B14" s="12">
        <v>5</v>
      </c>
      <c r="C14" s="13" t="s">
        <v>12</v>
      </c>
      <c r="D14" s="13"/>
      <c r="E14" s="14">
        <f>+E12-E13</f>
        <v>28081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5">
      <c r="B15" s="5" t="s">
        <v>13</v>
      </c>
      <c r="C15" s="6" t="s">
        <v>14</v>
      </c>
      <c r="D15" s="6" t="s">
        <v>15</v>
      </c>
      <c r="E15" s="6" t="s">
        <v>48</v>
      </c>
      <c r="F15" s="6" t="s">
        <v>49</v>
      </c>
      <c r="G15" s="6" t="s">
        <v>50</v>
      </c>
      <c r="H15" s="6" t="s">
        <v>51</v>
      </c>
      <c r="I15" s="6" t="s">
        <v>52</v>
      </c>
      <c r="J15" s="6" t="s">
        <v>53</v>
      </c>
      <c r="K15" s="6" t="s">
        <v>54</v>
      </c>
      <c r="L15" s="6" t="s">
        <v>55</v>
      </c>
      <c r="M15" s="6" t="s">
        <v>56</v>
      </c>
      <c r="N15" s="6" t="s">
        <v>57</v>
      </c>
      <c r="O15" s="6" t="s">
        <v>58</v>
      </c>
      <c r="P15" s="6" t="s">
        <v>59</v>
      </c>
      <c r="Q15" s="6" t="s">
        <v>25</v>
      </c>
      <c r="R15" s="8" t="s">
        <v>26</v>
      </c>
    </row>
    <row r="16" spans="1:18" ht="21.95" customHeight="1" x14ac:dyDescent="0.45">
      <c r="B16" s="15"/>
      <c r="C16" s="16"/>
      <c r="D16" s="16" t="s">
        <v>7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2"/>
      <c r="R16" s="17"/>
    </row>
    <row r="17" spans="2:18" ht="21.95" customHeight="1" x14ac:dyDescent="0.45">
      <c r="B17" s="9">
        <v>1</v>
      </c>
      <c r="C17" s="10" t="s">
        <v>28</v>
      </c>
      <c r="D17" s="10">
        <v>18000</v>
      </c>
      <c r="E17" s="10"/>
      <c r="F17" s="10"/>
      <c r="G17" s="10"/>
      <c r="H17" s="10">
        <v>6000</v>
      </c>
      <c r="I17" s="10"/>
      <c r="J17" s="10"/>
      <c r="K17" s="23"/>
      <c r="L17" s="10"/>
      <c r="M17" s="10"/>
      <c r="N17" s="10"/>
      <c r="O17" s="10"/>
      <c r="P17" s="10"/>
      <c r="Q17" s="10">
        <v>6000</v>
      </c>
      <c r="R17" s="11">
        <f t="shared" ref="R17:R27" si="0">+D17-Q17</f>
        <v>12000</v>
      </c>
    </row>
    <row r="18" spans="2:18" ht="21.95" customHeight="1" x14ac:dyDescent="0.45">
      <c r="B18" s="9">
        <v>2</v>
      </c>
      <c r="C18" s="10" t="s">
        <v>29</v>
      </c>
      <c r="D18" s="10">
        <v>12000</v>
      </c>
      <c r="E18" s="10"/>
      <c r="F18" s="10">
        <v>6000</v>
      </c>
      <c r="G18" s="10"/>
      <c r="H18" s="10">
        <v>6000</v>
      </c>
      <c r="I18" s="10"/>
      <c r="J18" s="10"/>
      <c r="K18" s="10"/>
      <c r="L18" s="10"/>
      <c r="M18" s="10"/>
      <c r="N18" s="10"/>
      <c r="O18" s="10"/>
      <c r="P18" s="10"/>
      <c r="Q18" s="10">
        <f>+F18+H18</f>
        <v>12000</v>
      </c>
      <c r="R18" s="11">
        <f t="shared" si="0"/>
        <v>0</v>
      </c>
    </row>
    <row r="19" spans="2:18" ht="21.95" customHeight="1" x14ac:dyDescent="0.45">
      <c r="B19" s="9">
        <v>3</v>
      </c>
      <c r="C19" s="10" t="s">
        <v>38</v>
      </c>
      <c r="D19" s="10">
        <v>96000</v>
      </c>
      <c r="E19" s="10">
        <v>8000</v>
      </c>
      <c r="F19" s="10">
        <v>8000</v>
      </c>
      <c r="G19" s="10">
        <v>8000</v>
      </c>
      <c r="H19" s="10">
        <v>8000</v>
      </c>
      <c r="I19" s="10">
        <v>8000</v>
      </c>
      <c r="J19" s="10">
        <v>8000</v>
      </c>
      <c r="K19" s="10">
        <v>8000</v>
      </c>
      <c r="L19" s="10">
        <v>8000</v>
      </c>
      <c r="M19" s="10">
        <v>8000</v>
      </c>
      <c r="N19" s="10">
        <v>8000</v>
      </c>
      <c r="O19" s="10">
        <v>8000</v>
      </c>
      <c r="P19" s="10">
        <v>8000</v>
      </c>
      <c r="Q19" s="10">
        <f>SUM(E19:P19)</f>
        <v>96000</v>
      </c>
      <c r="R19" s="11">
        <f t="shared" si="0"/>
        <v>0</v>
      </c>
    </row>
    <row r="20" spans="2:18" ht="21.95" customHeight="1" x14ac:dyDescent="0.45">
      <c r="B20" s="9">
        <v>4</v>
      </c>
      <c r="C20" s="10" t="s">
        <v>30</v>
      </c>
      <c r="D20" s="10">
        <v>30000</v>
      </c>
      <c r="E20" s="10"/>
      <c r="F20" s="10"/>
      <c r="G20" s="10"/>
      <c r="H20" s="10">
        <v>15000</v>
      </c>
      <c r="I20" s="10"/>
      <c r="J20" s="10"/>
      <c r="K20" s="10"/>
      <c r="L20" s="10"/>
      <c r="M20" s="10"/>
      <c r="N20" s="10"/>
      <c r="O20" s="10"/>
      <c r="P20" s="10"/>
      <c r="Q20" s="10">
        <v>15000</v>
      </c>
      <c r="R20" s="11">
        <f t="shared" si="0"/>
        <v>15000</v>
      </c>
    </row>
    <row r="21" spans="2:18" ht="21.95" customHeight="1" x14ac:dyDescent="0.45">
      <c r="B21" s="9">
        <v>5</v>
      </c>
      <c r="C21" s="10" t="s">
        <v>31</v>
      </c>
      <c r="D21" s="10">
        <v>18000</v>
      </c>
      <c r="E21" s="10">
        <v>1480</v>
      </c>
      <c r="F21" s="10">
        <v>1450</v>
      </c>
      <c r="G21" s="10">
        <v>1480</v>
      </c>
      <c r="H21" s="10">
        <v>1490</v>
      </c>
      <c r="I21" s="10">
        <v>1480</v>
      </c>
      <c r="J21" s="10">
        <v>1470</v>
      </c>
      <c r="K21" s="10">
        <v>1490</v>
      </c>
      <c r="L21" s="10">
        <v>1480</v>
      </c>
      <c r="M21" s="10">
        <v>1490</v>
      </c>
      <c r="N21" s="10">
        <v>1500</v>
      </c>
      <c r="O21" s="10">
        <v>1490</v>
      </c>
      <c r="P21" s="10">
        <v>1485</v>
      </c>
      <c r="Q21" s="10">
        <f t="shared" ref="Q21:Q27" si="1">SUM(E21:P21)</f>
        <v>17785</v>
      </c>
      <c r="R21" s="11">
        <f t="shared" si="0"/>
        <v>215</v>
      </c>
    </row>
    <row r="22" spans="2:18" ht="21.95" customHeight="1" x14ac:dyDescent="0.45">
      <c r="B22" s="9">
        <v>6</v>
      </c>
      <c r="C22" s="10" t="s">
        <v>32</v>
      </c>
      <c r="D22" s="10">
        <v>12000</v>
      </c>
      <c r="E22" s="10">
        <v>985</v>
      </c>
      <c r="F22" s="10">
        <v>990</v>
      </c>
      <c r="G22" s="10">
        <v>980</v>
      </c>
      <c r="H22" s="10">
        <v>860</v>
      </c>
      <c r="I22" s="10">
        <v>960</v>
      </c>
      <c r="J22" s="10">
        <v>980</v>
      </c>
      <c r="K22" s="10">
        <v>970</v>
      </c>
      <c r="L22" s="10">
        <v>970</v>
      </c>
      <c r="M22" s="10">
        <v>980</v>
      </c>
      <c r="N22" s="10">
        <v>980</v>
      </c>
      <c r="O22" s="10">
        <v>990</v>
      </c>
      <c r="P22" s="10">
        <v>970</v>
      </c>
      <c r="Q22" s="10">
        <f t="shared" si="1"/>
        <v>11615</v>
      </c>
      <c r="R22" s="11">
        <f t="shared" si="0"/>
        <v>385</v>
      </c>
    </row>
    <row r="23" spans="2:18" ht="21.95" customHeight="1" x14ac:dyDescent="0.45">
      <c r="B23" s="9">
        <v>7</v>
      </c>
      <c r="C23" s="10" t="s">
        <v>33</v>
      </c>
      <c r="D23" s="10">
        <v>180000</v>
      </c>
      <c r="E23" s="10">
        <v>15000</v>
      </c>
      <c r="F23" s="10">
        <v>15000</v>
      </c>
      <c r="G23" s="10">
        <v>15000</v>
      </c>
      <c r="H23" s="10">
        <v>15000</v>
      </c>
      <c r="I23" s="10">
        <v>15000</v>
      </c>
      <c r="J23" s="10">
        <v>15000</v>
      </c>
      <c r="K23" s="10">
        <v>15000</v>
      </c>
      <c r="L23" s="10">
        <v>15000</v>
      </c>
      <c r="M23" s="10">
        <v>15000</v>
      </c>
      <c r="N23" s="10">
        <v>15000</v>
      </c>
      <c r="O23" s="10">
        <v>15000</v>
      </c>
      <c r="P23" s="10">
        <v>15000</v>
      </c>
      <c r="Q23" s="10">
        <f t="shared" si="1"/>
        <v>180000</v>
      </c>
      <c r="R23" s="11">
        <f t="shared" si="0"/>
        <v>0</v>
      </c>
    </row>
    <row r="24" spans="2:18" ht="21.95" customHeight="1" x14ac:dyDescent="0.45">
      <c r="B24" s="9">
        <v>8</v>
      </c>
      <c r="C24" s="10" t="s">
        <v>34</v>
      </c>
      <c r="D24" s="10">
        <v>168000</v>
      </c>
      <c r="E24" s="10">
        <v>14000</v>
      </c>
      <c r="F24" s="10">
        <v>14000</v>
      </c>
      <c r="G24" s="10">
        <v>14000</v>
      </c>
      <c r="H24" s="10">
        <v>14000</v>
      </c>
      <c r="I24" s="10">
        <v>14000</v>
      </c>
      <c r="J24" s="10">
        <v>14000</v>
      </c>
      <c r="K24" s="10">
        <v>14000</v>
      </c>
      <c r="L24" s="10">
        <v>14000</v>
      </c>
      <c r="M24" s="10">
        <v>14000</v>
      </c>
      <c r="N24" s="10">
        <v>14000</v>
      </c>
      <c r="O24" s="10">
        <v>14000</v>
      </c>
      <c r="P24" s="10">
        <v>14000</v>
      </c>
      <c r="Q24" s="10">
        <f t="shared" si="1"/>
        <v>168000</v>
      </c>
      <c r="R24" s="11">
        <f t="shared" si="0"/>
        <v>0</v>
      </c>
    </row>
    <row r="25" spans="2:18" ht="21.95" customHeight="1" x14ac:dyDescent="0.45">
      <c r="B25" s="9">
        <v>9</v>
      </c>
      <c r="C25" s="10" t="s">
        <v>35</v>
      </c>
      <c r="D25" s="10">
        <v>72000</v>
      </c>
      <c r="E25" s="10">
        <v>6000</v>
      </c>
      <c r="F25" s="10">
        <v>6000</v>
      </c>
      <c r="G25" s="10">
        <v>6000</v>
      </c>
      <c r="H25" s="10">
        <v>6000</v>
      </c>
      <c r="I25" s="10">
        <v>6000</v>
      </c>
      <c r="J25" s="10">
        <v>6000</v>
      </c>
      <c r="K25" s="10">
        <v>6000</v>
      </c>
      <c r="L25" s="10">
        <v>6000</v>
      </c>
      <c r="M25" s="10">
        <v>6000</v>
      </c>
      <c r="N25" s="10">
        <v>6000</v>
      </c>
      <c r="O25" s="10">
        <v>6000</v>
      </c>
      <c r="P25" s="10">
        <v>6000</v>
      </c>
      <c r="Q25" s="10">
        <f t="shared" si="1"/>
        <v>72000</v>
      </c>
      <c r="R25" s="11">
        <f t="shared" si="0"/>
        <v>0</v>
      </c>
    </row>
    <row r="26" spans="2:18" ht="21.95" customHeight="1" x14ac:dyDescent="0.45">
      <c r="B26" s="9">
        <v>10</v>
      </c>
      <c r="C26" s="10" t="s">
        <v>36</v>
      </c>
      <c r="D26" s="10">
        <v>36000</v>
      </c>
      <c r="E26" s="10">
        <v>3000</v>
      </c>
      <c r="F26" s="10">
        <v>3000</v>
      </c>
      <c r="G26" s="10">
        <v>3000</v>
      </c>
      <c r="H26" s="10">
        <v>3000</v>
      </c>
      <c r="I26" s="10">
        <v>3000</v>
      </c>
      <c r="J26" s="10">
        <v>3000</v>
      </c>
      <c r="K26" s="10">
        <v>3000</v>
      </c>
      <c r="L26" s="10">
        <v>3000</v>
      </c>
      <c r="M26" s="10">
        <v>3000</v>
      </c>
      <c r="N26" s="10">
        <v>3000</v>
      </c>
      <c r="O26" s="10">
        <v>3000</v>
      </c>
      <c r="P26" s="10">
        <v>3000</v>
      </c>
      <c r="Q26" s="10">
        <f t="shared" si="1"/>
        <v>36000</v>
      </c>
      <c r="R26" s="11">
        <f t="shared" si="0"/>
        <v>0</v>
      </c>
    </row>
    <row r="27" spans="2:18" ht="21.95" customHeight="1" thickBot="1" x14ac:dyDescent="0.5">
      <c r="B27" s="12">
        <v>11</v>
      </c>
      <c r="C27" s="13" t="s">
        <v>37</v>
      </c>
      <c r="D27" s="13">
        <v>84000</v>
      </c>
      <c r="E27" s="13">
        <v>7000</v>
      </c>
      <c r="F27" s="13">
        <v>7000</v>
      </c>
      <c r="G27" s="13">
        <v>7000</v>
      </c>
      <c r="H27" s="13">
        <v>7000</v>
      </c>
      <c r="I27" s="13">
        <v>7000</v>
      </c>
      <c r="J27" s="13">
        <v>7000</v>
      </c>
      <c r="K27" s="13">
        <v>7000</v>
      </c>
      <c r="L27" s="13">
        <v>7000</v>
      </c>
      <c r="M27" s="13">
        <v>7000</v>
      </c>
      <c r="N27" s="13">
        <v>7000</v>
      </c>
      <c r="O27" s="13">
        <v>7000</v>
      </c>
      <c r="P27" s="13">
        <v>7000</v>
      </c>
      <c r="Q27" s="13">
        <f t="shared" si="1"/>
        <v>84000</v>
      </c>
      <c r="R27" s="11">
        <f t="shared" si="0"/>
        <v>0</v>
      </c>
    </row>
    <row r="28" spans="2:18" ht="21.95" customHeight="1" thickBot="1" x14ac:dyDescent="0.5">
      <c r="B28" s="12"/>
      <c r="C28" s="13" t="s">
        <v>27</v>
      </c>
      <c r="D28" s="13">
        <f>SUM(D17:D27)</f>
        <v>726000</v>
      </c>
      <c r="E28" s="13">
        <f>SUM(E18:E27)</f>
        <v>55465</v>
      </c>
      <c r="F28" s="13">
        <f>SUM(F17:F27)</f>
        <v>61440</v>
      </c>
      <c r="G28" s="13">
        <f>SUM(G18:G27)</f>
        <v>55460</v>
      </c>
      <c r="H28" s="13">
        <f>SUM(H17:H27)</f>
        <v>82350</v>
      </c>
      <c r="I28" s="13">
        <f t="shared" ref="I28:O28" si="2">SUM(I18:I27)</f>
        <v>55440</v>
      </c>
      <c r="J28" s="13">
        <f t="shared" si="2"/>
        <v>55450</v>
      </c>
      <c r="K28" s="13">
        <f t="shared" si="2"/>
        <v>55460</v>
      </c>
      <c r="L28" s="13">
        <f t="shared" si="2"/>
        <v>55450</v>
      </c>
      <c r="M28" s="13">
        <f t="shared" si="2"/>
        <v>55470</v>
      </c>
      <c r="N28" s="13">
        <f t="shared" si="2"/>
        <v>55480</v>
      </c>
      <c r="O28" s="13">
        <f t="shared" si="2"/>
        <v>55480</v>
      </c>
      <c r="P28" s="13">
        <f>SUM(P19:P27)</f>
        <v>55455</v>
      </c>
      <c r="Q28" s="13">
        <f>+Q27+Q26+Q25+Q24+Q23+Q22+Q21+Q20+Q19+Q18+Q17</f>
        <v>698400</v>
      </c>
      <c r="R28" s="14">
        <f>SUM(R17:R27)</f>
        <v>27600</v>
      </c>
    </row>
    <row r="29" spans="2:18" x14ac:dyDescent="0.45">
      <c r="E29" s="21"/>
      <c r="F29" s="21"/>
      <c r="G29" s="21"/>
      <c r="H29" s="21"/>
      <c r="I29" s="21"/>
      <c r="Q29" s="20"/>
      <c r="R29" s="20"/>
    </row>
    <row r="32" spans="2:18" ht="42" customHeight="1" x14ac:dyDescent="0.45"/>
  </sheetData>
  <pageMargins left="0.7" right="0.35" top="0.64" bottom="0.34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C1" workbookViewId="0">
      <selection activeCell="H9" sqref="H9"/>
    </sheetView>
  </sheetViews>
  <sheetFormatPr defaultColWidth="9.1328125" defaultRowHeight="14.25" x14ac:dyDescent="0.45"/>
  <cols>
    <col min="1" max="1" width="9.1328125" style="1"/>
    <col min="2" max="2" width="8.265625" style="1" customWidth="1"/>
    <col min="3" max="3" width="34" style="1" customWidth="1"/>
    <col min="4" max="4" width="11" style="1" customWidth="1"/>
    <col min="5" max="5" width="8.265625" style="1" customWidth="1"/>
    <col min="6" max="6" width="7.265625" style="1" customWidth="1"/>
    <col min="7" max="7" width="7.73046875" style="1" customWidth="1"/>
    <col min="8" max="8" width="9" style="1" customWidth="1"/>
    <col min="9" max="9" width="7.86328125" style="1" customWidth="1"/>
    <col min="10" max="10" width="6.73046875" style="1" customWidth="1"/>
    <col min="11" max="11" width="8.59765625" style="1" customWidth="1"/>
    <col min="12" max="12" width="8.86328125" style="1" bestFit="1" customWidth="1"/>
    <col min="13" max="13" width="6.86328125" style="1" customWidth="1"/>
    <col min="14" max="14" width="7.3984375" style="1" customWidth="1"/>
    <col min="15" max="16" width="8.3984375" style="1" customWidth="1"/>
    <col min="17" max="17" width="11.59765625" style="1" customWidth="1"/>
    <col min="18" max="16384" width="9.1328125" style="1"/>
  </cols>
  <sheetData>
    <row r="1" spans="1:18" x14ac:dyDescent="0.45">
      <c r="A1" s="2" t="s">
        <v>61</v>
      </c>
      <c r="B1" s="2"/>
      <c r="C1" s="2"/>
      <c r="D1" s="2"/>
      <c r="E1" s="2" t="s">
        <v>46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45">
      <c r="A2" s="2" t="s">
        <v>40</v>
      </c>
      <c r="B2" s="4"/>
      <c r="C2" s="4"/>
      <c r="D2" s="4"/>
      <c r="E2" s="4" t="s">
        <v>41</v>
      </c>
      <c r="F2" s="4"/>
      <c r="G2" s="4"/>
      <c r="H2" s="4"/>
      <c r="I2" s="3"/>
      <c r="J2" s="3"/>
      <c r="K2" s="4"/>
      <c r="L2" s="2"/>
      <c r="M2" s="2"/>
      <c r="N2" s="2"/>
      <c r="O2" s="2"/>
      <c r="P2" s="2"/>
      <c r="Q2" s="2"/>
    </row>
    <row r="3" spans="1:18" x14ac:dyDescent="0.45">
      <c r="A3" s="2"/>
      <c r="B3" s="2"/>
      <c r="C3" s="2"/>
      <c r="D3" s="2"/>
      <c r="E3" s="2"/>
      <c r="F3" s="2"/>
      <c r="G3" s="2" t="s">
        <v>47</v>
      </c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4.65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x14ac:dyDescent="0.45">
      <c r="B6" s="5">
        <v>1</v>
      </c>
      <c r="C6" s="6" t="s">
        <v>1</v>
      </c>
      <c r="D6" s="24">
        <v>42826</v>
      </c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45">
      <c r="B7" s="9">
        <v>2</v>
      </c>
      <c r="C7" s="10" t="s">
        <v>3</v>
      </c>
      <c r="D7" s="10" t="s">
        <v>60</v>
      </c>
      <c r="E7" s="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5">
      <c r="B8" s="9">
        <v>3</v>
      </c>
      <c r="C8" s="10" t="s">
        <v>5</v>
      </c>
      <c r="D8" s="10" t="s">
        <v>6</v>
      </c>
      <c r="E8" s="11" t="s">
        <v>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45">
      <c r="B9" s="9"/>
      <c r="C9" s="10"/>
      <c r="D9" s="10" t="s">
        <v>7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45">
      <c r="B10" s="9"/>
      <c r="C10" s="10" t="s">
        <v>8</v>
      </c>
      <c r="D10" s="10"/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45">
      <c r="B11" s="9"/>
      <c r="C11" s="10" t="s">
        <v>9</v>
      </c>
      <c r="D11" s="10"/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45">
      <c r="B12" s="9"/>
      <c r="C12" s="10" t="s">
        <v>10</v>
      </c>
      <c r="D12" s="10"/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45">
      <c r="B13" s="9">
        <v>4</v>
      </c>
      <c r="C13" s="10" t="s">
        <v>11</v>
      </c>
      <c r="D13" s="10"/>
      <c r="E13" s="11">
        <f>+Q28</f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4.65" thickBot="1" x14ac:dyDescent="0.5">
      <c r="B14" s="12">
        <v>5</v>
      </c>
      <c r="C14" s="13" t="s">
        <v>12</v>
      </c>
      <c r="D14" s="13"/>
      <c r="E14" s="14">
        <f>+E12-E13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5">
      <c r="B15" s="5" t="s">
        <v>13</v>
      </c>
      <c r="C15" s="6" t="s">
        <v>14</v>
      </c>
      <c r="D15" s="6" t="s">
        <v>15</v>
      </c>
      <c r="E15" s="6" t="s">
        <v>48</v>
      </c>
      <c r="F15" s="6" t="s">
        <v>49</v>
      </c>
      <c r="G15" s="6" t="s">
        <v>50</v>
      </c>
      <c r="H15" s="6" t="s">
        <v>51</v>
      </c>
      <c r="I15" s="6" t="s">
        <v>52</v>
      </c>
      <c r="J15" s="6" t="s">
        <v>53</v>
      </c>
      <c r="K15" s="6" t="s">
        <v>54</v>
      </c>
      <c r="L15" s="6" t="s">
        <v>55</v>
      </c>
      <c r="M15" s="6" t="s">
        <v>56</v>
      </c>
      <c r="N15" s="6" t="s">
        <v>57</v>
      </c>
      <c r="O15" s="6" t="s">
        <v>58</v>
      </c>
      <c r="P15" s="6" t="s">
        <v>59</v>
      </c>
      <c r="Q15" s="6" t="s">
        <v>25</v>
      </c>
      <c r="R15" s="8" t="s">
        <v>26</v>
      </c>
    </row>
    <row r="16" spans="1:18" x14ac:dyDescent="0.45">
      <c r="B16" s="15"/>
      <c r="C16" s="16"/>
      <c r="D16" s="16" t="s">
        <v>7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2"/>
      <c r="R16" s="17"/>
    </row>
    <row r="17" spans="2:18" x14ac:dyDescent="0.45">
      <c r="B17" s="9">
        <v>1</v>
      </c>
      <c r="C17" s="10" t="s">
        <v>28</v>
      </c>
      <c r="D17" s="10">
        <v>18000</v>
      </c>
      <c r="E17" s="10"/>
      <c r="F17" s="10"/>
      <c r="G17" s="10"/>
      <c r="H17" s="10"/>
      <c r="I17" s="10"/>
      <c r="J17" s="10"/>
      <c r="K17" s="23"/>
      <c r="L17" s="10"/>
      <c r="M17" s="10"/>
      <c r="N17" s="10"/>
      <c r="O17" s="10"/>
      <c r="P17" s="10"/>
      <c r="Q17" s="10"/>
      <c r="R17" s="11"/>
    </row>
    <row r="18" spans="2:18" x14ac:dyDescent="0.45">
      <c r="B18" s="9">
        <v>2</v>
      </c>
      <c r="C18" s="10" t="s">
        <v>29</v>
      </c>
      <c r="D18" s="10">
        <v>12000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</row>
    <row r="19" spans="2:18" x14ac:dyDescent="0.45">
      <c r="B19" s="9">
        <v>3</v>
      </c>
      <c r="C19" s="10" t="s">
        <v>38</v>
      </c>
      <c r="D19" s="10">
        <v>96000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</row>
    <row r="20" spans="2:18" x14ac:dyDescent="0.45">
      <c r="B20" s="9">
        <v>4</v>
      </c>
      <c r="C20" s="10" t="s">
        <v>30</v>
      </c>
      <c r="D20" s="10">
        <v>30000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</row>
    <row r="21" spans="2:18" x14ac:dyDescent="0.45">
      <c r="B21" s="9">
        <v>5</v>
      </c>
      <c r="C21" s="10" t="s">
        <v>31</v>
      </c>
      <c r="D21" s="10">
        <v>18000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</row>
    <row r="22" spans="2:18" x14ac:dyDescent="0.45">
      <c r="B22" s="9">
        <v>6</v>
      </c>
      <c r="C22" s="10" t="s">
        <v>32</v>
      </c>
      <c r="D22" s="10">
        <v>12000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</row>
    <row r="23" spans="2:18" x14ac:dyDescent="0.45">
      <c r="B23" s="9">
        <v>7</v>
      </c>
      <c r="C23" s="10" t="s">
        <v>33</v>
      </c>
      <c r="D23" s="10">
        <v>180000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</row>
    <row r="24" spans="2:18" x14ac:dyDescent="0.45">
      <c r="B24" s="9">
        <v>8</v>
      </c>
      <c r="C24" s="10" t="s">
        <v>34</v>
      </c>
      <c r="D24" s="10">
        <v>168000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</row>
    <row r="25" spans="2:18" x14ac:dyDescent="0.45">
      <c r="B25" s="9">
        <v>9</v>
      </c>
      <c r="C25" s="10" t="s">
        <v>35</v>
      </c>
      <c r="D25" s="10">
        <v>72000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x14ac:dyDescent="0.45">
      <c r="B26" s="9">
        <v>10</v>
      </c>
      <c r="C26" s="10" t="s">
        <v>36</v>
      </c>
      <c r="D26" s="10">
        <v>36000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</row>
    <row r="27" spans="2:18" ht="14.65" thickBot="1" x14ac:dyDescent="0.5">
      <c r="B27" s="12">
        <v>11</v>
      </c>
      <c r="C27" s="13" t="s">
        <v>37</v>
      </c>
      <c r="D27" s="13">
        <v>84000</v>
      </c>
      <c r="E27" s="1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3"/>
      <c r="R27" s="11"/>
    </row>
    <row r="28" spans="2:18" ht="14.65" thickBot="1" x14ac:dyDescent="0.5">
      <c r="B28" s="12"/>
      <c r="C28" s="13" t="s">
        <v>27</v>
      </c>
      <c r="D28" s="13">
        <f>SUM(D17:D27)</f>
        <v>726000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</row>
    <row r="29" spans="2:18" x14ac:dyDescent="0.45">
      <c r="E29" s="21"/>
      <c r="F29" s="21"/>
      <c r="G29" s="21"/>
      <c r="H29" s="21"/>
      <c r="I29" s="21"/>
      <c r="Q29" s="20"/>
      <c r="R2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2015-16</vt:lpstr>
      <vt:lpstr>2016-17</vt:lpstr>
      <vt:lpstr>2017-18</vt:lpstr>
      <vt:lpstr>'2016-17'!Print_Area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</dc:creator>
  <cp:lastModifiedBy>Muthukumar, Sriram</cp:lastModifiedBy>
  <cp:lastPrinted>2017-06-12T11:04:09Z</cp:lastPrinted>
  <dcterms:created xsi:type="dcterms:W3CDTF">2004-12-31T18:35:33Z</dcterms:created>
  <dcterms:modified xsi:type="dcterms:W3CDTF">2017-07-15T03:31:12Z</dcterms:modified>
</cp:coreProperties>
</file>