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xm131031\Documents\ASHA\SEA\Anjalamal Spl School\"/>
    </mc:Choice>
  </mc:AlternateContent>
  <bookViews>
    <workbookView xWindow="0" yWindow="0" windowWidth="23040" windowHeight="10673"/>
  </bookViews>
  <sheets>
    <sheet name="SEA Anjalamal Tracker" sheetId="1" r:id="rId1"/>
    <sheet name="List of Children" sheetId="2" r:id="rId2"/>
  </sheets>
  <definedNames>
    <definedName name="_xlnm._FilterDatabase" localSheetId="1" hidden="1">'List of Children'!$A$1:$F$34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E24" i="1"/>
  <c r="E23" i="1"/>
  <c r="E4" i="1"/>
  <c r="E6" i="1"/>
  <c r="E8" i="1"/>
  <c r="E9" i="1"/>
  <c r="E10" i="1"/>
  <c r="E11" i="1"/>
  <c r="E12" i="1"/>
  <c r="E13" i="1"/>
  <c r="E14" i="1"/>
  <c r="E15" i="1"/>
  <c r="E3" i="1"/>
  <c r="E27" i="1" l="1"/>
  <c r="E17" i="1"/>
  <c r="G25" i="1" l="1"/>
  <c r="G24" i="1"/>
  <c r="G17" i="1"/>
  <c r="G27" i="1" l="1"/>
  <c r="I27" i="1"/>
  <c r="I17" i="1" l="1"/>
  <c r="M17" i="1"/>
  <c r="M18" i="1" s="1"/>
  <c r="K17" i="1"/>
</calcChain>
</file>

<file path=xl/sharedStrings.xml><?xml version="1.0" encoding="utf-8"?>
<sst xmlns="http://schemas.openxmlformats.org/spreadsheetml/2006/main" count="236" uniqueCount="148">
  <si>
    <t>General Medical Camp</t>
  </si>
  <si>
    <t> 6000*3</t>
  </si>
  <si>
    <t>Assessment Camp</t>
  </si>
  <si>
    <t>6000*2</t>
  </si>
  <si>
    <t>Rent</t>
  </si>
  <si>
    <t>8000*12</t>
  </si>
  <si>
    <t>Exposure visit</t>
  </si>
  <si>
    <t>15000*2</t>
  </si>
  <si>
    <t>Stationary</t>
  </si>
  <si>
    <t>1500*12</t>
  </si>
  <si>
    <t>1000*12</t>
  </si>
  <si>
    <t>Physio therapist Salary</t>
  </si>
  <si>
    <t>15000*12</t>
  </si>
  <si>
    <t>Special Teacher Salary</t>
  </si>
  <si>
    <t>2*7000*12</t>
  </si>
  <si>
    <t>Care Taker salary</t>
  </si>
  <si>
    <t>2*3000*12</t>
  </si>
  <si>
    <t>Cook</t>
  </si>
  <si>
    <t>3000*12</t>
  </si>
  <si>
    <t>7000*12</t>
  </si>
  <si>
    <t>Dec 2013 - May 2014</t>
  </si>
  <si>
    <t>Total Requested</t>
  </si>
  <si>
    <t>5000*3</t>
  </si>
  <si>
    <t>5000*2</t>
  </si>
  <si>
    <t>5000*12</t>
  </si>
  <si>
    <t>2*2000*12</t>
  </si>
  <si>
    <t>Number of Enrolled Children</t>
  </si>
  <si>
    <t>Budget Year</t>
  </si>
  <si>
    <t>2*6000*12</t>
  </si>
  <si>
    <t>Transport (Driver &amp; Fuel)</t>
  </si>
  <si>
    <t>16000*12</t>
  </si>
  <si>
    <t>13000*12</t>
  </si>
  <si>
    <t xml:space="preserve">Sl.No </t>
  </si>
  <si>
    <t>Age/sex</t>
  </si>
  <si>
    <t>Disability</t>
  </si>
  <si>
    <t>LD</t>
  </si>
  <si>
    <t>10/M</t>
  </si>
  <si>
    <t>HI</t>
  </si>
  <si>
    <t>MR</t>
  </si>
  <si>
    <t>15/F</t>
  </si>
  <si>
    <t>9/M</t>
  </si>
  <si>
    <t>Meyyur Village</t>
  </si>
  <si>
    <t>7/F</t>
  </si>
  <si>
    <t>MR/CP</t>
  </si>
  <si>
    <t>Kavitha</t>
  </si>
  <si>
    <t>4/F</t>
  </si>
  <si>
    <t>5/M</t>
  </si>
  <si>
    <t>Vignesh</t>
  </si>
  <si>
    <t>13/M</t>
  </si>
  <si>
    <t>8/F</t>
  </si>
  <si>
    <t>8/M</t>
  </si>
  <si>
    <t>Mugamadhu Irfan</t>
  </si>
  <si>
    <t>Pudhupatinam village</t>
  </si>
  <si>
    <t>4/M</t>
  </si>
  <si>
    <t>Jothika</t>
  </si>
  <si>
    <t xml:space="preserve">10/F </t>
  </si>
  <si>
    <t>Vayalur</t>
  </si>
  <si>
    <t>Dhatchayani</t>
  </si>
  <si>
    <t>Appunu</t>
  </si>
  <si>
    <t>CP,MR</t>
  </si>
  <si>
    <t>Sanjai</t>
  </si>
  <si>
    <t>6/M</t>
  </si>
  <si>
    <t>CP</t>
  </si>
  <si>
    <t>Yashvanth</t>
  </si>
  <si>
    <t>Vinothini</t>
  </si>
  <si>
    <t>16/F</t>
  </si>
  <si>
    <t>Ayyapakkam</t>
  </si>
  <si>
    <t>Priyadharshini</t>
  </si>
  <si>
    <t>CP, MR</t>
  </si>
  <si>
    <t>Nallathur</t>
  </si>
  <si>
    <t>Manoj</t>
  </si>
  <si>
    <t>2/M</t>
  </si>
  <si>
    <t>Prabagaran</t>
  </si>
  <si>
    <t xml:space="preserve">Indrakumar </t>
  </si>
  <si>
    <t>Kadalore Village</t>
  </si>
  <si>
    <t>Gokul</t>
  </si>
  <si>
    <t>Gayathri</t>
  </si>
  <si>
    <t>Vishva</t>
  </si>
  <si>
    <t>Eeshwari</t>
  </si>
  <si>
    <t>3/F</t>
  </si>
  <si>
    <t xml:space="preserve">Jeeva </t>
  </si>
  <si>
    <t>Nishanth</t>
  </si>
  <si>
    <t>7/M</t>
  </si>
  <si>
    <t>Vepenchery</t>
  </si>
  <si>
    <t>Sakthi</t>
  </si>
  <si>
    <t>MR/CR</t>
  </si>
  <si>
    <t>Nanthana</t>
  </si>
  <si>
    <t>Parameshwarimangalan</t>
  </si>
  <si>
    <t>Adayalachery</t>
  </si>
  <si>
    <t>Monisha</t>
  </si>
  <si>
    <t>Suradimangalam</t>
  </si>
  <si>
    <t>Soundarya</t>
  </si>
  <si>
    <t>6/F</t>
  </si>
  <si>
    <t>Bavani</t>
  </si>
  <si>
    <t>Nerumbur</t>
  </si>
  <si>
    <t xml:space="preserve">Barath </t>
  </si>
  <si>
    <t>Perambakkam</t>
  </si>
  <si>
    <t>3/M</t>
  </si>
  <si>
    <t xml:space="preserve">Name </t>
  </si>
  <si>
    <t>Village</t>
  </si>
  <si>
    <t>4000*12</t>
  </si>
  <si>
    <t>June 2015 - May 2016</t>
  </si>
  <si>
    <t>June 2014 - May 2015</t>
  </si>
  <si>
    <t>Food &amp; Medicines for Children</t>
  </si>
  <si>
    <t>Total</t>
  </si>
  <si>
    <t>21000*12</t>
  </si>
  <si>
    <t>Amount Disbursed (INR)</t>
  </si>
  <si>
    <t>Site Visit</t>
  </si>
  <si>
    <t>TATA Magic Van with Driver - 1 yr Lease</t>
  </si>
  <si>
    <t>Justification</t>
  </si>
  <si>
    <t>33 as of May 2015
Plan 40 by EoY 2015</t>
  </si>
  <si>
    <t>12 Months</t>
  </si>
  <si>
    <t>Funded 6 months of requested amount</t>
  </si>
  <si>
    <t>Funded INR 859,000 of the requested amount</t>
  </si>
  <si>
    <t>2 new items due to additional enrollment. Working on getting a sponsor for leasing a building to offset the rent expense.</t>
  </si>
  <si>
    <t>http://www.ashanet.org/projects-new/documents/982/SEA_Mentally%20Disabled_Project_Oct2013.doc</t>
  </si>
  <si>
    <t>http://www.ashanet.org/projects-new/documents/982/SEA_Anjalamal%20Spl%20School_07112014%20Site%20Visit.docx</t>
  </si>
  <si>
    <t>Year First Enrolled</t>
  </si>
  <si>
    <t>Funded by LatentView Analytics</t>
  </si>
  <si>
    <t>Other Funding Sources (LatentView Analytics):</t>
  </si>
  <si>
    <t>Gunasree</t>
  </si>
  <si>
    <t>Pudhupattinam</t>
  </si>
  <si>
    <t>Barath</t>
  </si>
  <si>
    <t>MD</t>
  </si>
  <si>
    <t>V.Nithishkumar</t>
  </si>
  <si>
    <t xml:space="preserve"> Ayyapakkam </t>
  </si>
  <si>
    <t xml:space="preserve">K.Logesh </t>
  </si>
  <si>
    <t xml:space="preserve">S. Vasudevan </t>
  </si>
  <si>
    <t>Karthick</t>
  </si>
  <si>
    <t>Nanthini</t>
  </si>
  <si>
    <t>Periya Colony</t>
  </si>
  <si>
    <t>Jaison</t>
  </si>
  <si>
    <t>Uyalikuppam</t>
  </si>
  <si>
    <t xml:space="preserve"> Vengampakkam</t>
  </si>
  <si>
    <t>27 as of May 2014</t>
  </si>
  <si>
    <t>21 as of Dec 2013</t>
  </si>
  <si>
    <t>June 2016 - May 2017</t>
  </si>
  <si>
    <t>2*22500*12</t>
  </si>
  <si>
    <t>40 as of May 2016
18 boys and 22 girls</t>
  </si>
  <si>
    <t xml:space="preserve">Enrolled 6 special children in mainstream  govt schools [Monisha, Jaison, Nishanth, Karpagam, Sakthi, Manoj]. Maintenance grant (MG) from Govt for our 3 children [Nandhana, Irfan, Karthick]. We bought new land and compounded with a wall for our future planned school.
</t>
  </si>
  <si>
    <t xml:space="preserve">http://www.ashanet.org/projects-new/documents/982/SEA%20Site%20Visit%20Report_Jan%202016.pdf </t>
  </si>
  <si>
    <t>June 2017 - May 2018</t>
  </si>
  <si>
    <t>Electricity Bill</t>
  </si>
  <si>
    <t>Administrative salary</t>
  </si>
  <si>
    <t>They did not fully spend money last year under the heads of account under general medical camp, and exposure visit for Anjamaml School, but considering their efforts so far, we can expect them to do better this year and the allocation under the above heads should continue for the current year.</t>
  </si>
  <si>
    <t>https://ashadocserver.s3.amazonaws.com/982_SEASiteVisitReportJune2017.pdf</t>
  </si>
  <si>
    <t>INR 792,000.00</t>
  </si>
  <si>
    <t>40 as of June 2017
18 boys and 22 girls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</si>
</sst>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INR]\ #,##0.00"/>
  </numFmts>
  <fonts count="8" x14ac:knownFonts="1">
    <font>
      <sz val="11"/>
      <color theme="1"/>
      <name val="Calibri"/>
      <family val="2"/>
      <scheme val="minor"/>
    </font>
    <font>
      <b/>
      <sz val="12"/>
      <color theme="1"/>
      <name val="Calibri"/>
      <family val="2"/>
      <scheme val="minor"/>
    </font>
    <font>
      <sz val="12"/>
      <color theme="1"/>
      <name val="Times New Roman"/>
      <family val="1"/>
    </font>
    <font>
      <b/>
      <sz val="12"/>
      <color theme="1"/>
      <name val="Times New Roman"/>
      <family val="1"/>
    </font>
    <font>
      <sz val="12"/>
      <color theme="1"/>
      <name val="Calibri"/>
      <family val="2"/>
      <scheme val="minor"/>
    </font>
    <font>
      <u/>
      <sz val="11"/>
      <color theme="10"/>
      <name val="Calibri"/>
      <family val="2"/>
      <scheme val="minor"/>
    </font>
    <font>
      <b/>
      <sz val="14"/>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cellStyleXfs>
  <cellXfs count="70">
    <xf numFmtId="0" fontId="0" fillId="0" borderId="0" xfId="0"/>
    <xf numFmtId="0" fontId="0" fillId="0" borderId="0" xfId="0" applyAlignment="1">
      <alignment vertical="top"/>
    </xf>
    <xf numFmtId="0" fontId="0" fillId="0" borderId="0" xfId="0" applyBorder="1" applyAlignment="1">
      <alignment vertical="top"/>
    </xf>
    <xf numFmtId="0" fontId="0" fillId="0" borderId="11" xfId="0" applyBorder="1" applyAlignment="1">
      <alignment vertical="top"/>
    </xf>
    <xf numFmtId="0" fontId="1" fillId="0" borderId="13" xfId="0" applyFont="1" applyBorder="1" applyAlignment="1">
      <alignment vertical="top"/>
    </xf>
    <xf numFmtId="0" fontId="3" fillId="0" borderId="1" xfId="0" applyFont="1" applyBorder="1" applyAlignment="1">
      <alignment horizontal="center" vertical="top"/>
    </xf>
    <xf numFmtId="0" fontId="3" fillId="0" borderId="2" xfId="0" applyFont="1" applyBorder="1" applyAlignment="1">
      <alignment horizontal="center" vertical="top"/>
    </xf>
    <xf numFmtId="0" fontId="0" fillId="0" borderId="0" xfId="0" applyAlignment="1">
      <alignment horizontal="center" vertical="top"/>
    </xf>
    <xf numFmtId="0" fontId="0" fillId="0" borderId="0" xfId="0" applyFont="1" applyAlignment="1">
      <alignment horizontal="center" vertical="top"/>
    </xf>
    <xf numFmtId="0" fontId="0" fillId="0" borderId="13" xfId="0" applyBorder="1" applyAlignment="1">
      <alignment vertical="top"/>
    </xf>
    <xf numFmtId="0" fontId="0" fillId="0" borderId="5" xfId="0" applyBorder="1" applyAlignment="1">
      <alignment vertical="top" wrapText="1"/>
    </xf>
    <xf numFmtId="0" fontId="0" fillId="0" borderId="9" xfId="0" applyBorder="1" applyAlignment="1">
      <alignment vertical="top" wrapText="1"/>
    </xf>
    <xf numFmtId="0" fontId="0" fillId="0" borderId="14" xfId="0" applyBorder="1" applyAlignment="1">
      <alignment vertical="top" wrapText="1"/>
    </xf>
    <xf numFmtId="164" fontId="0" fillId="0" borderId="6" xfId="0" applyNumberFormat="1" applyBorder="1" applyAlignment="1">
      <alignment horizontal="center" vertical="top" wrapText="1"/>
    </xf>
    <xf numFmtId="164" fontId="0" fillId="0" borderId="7" xfId="0" applyNumberFormat="1" applyBorder="1" applyAlignment="1">
      <alignment horizontal="center"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164" fontId="0" fillId="0" borderId="8" xfId="0" applyNumberFormat="1" applyBorder="1" applyAlignment="1">
      <alignment horizontal="center" vertical="top" wrapText="1"/>
    </xf>
    <xf numFmtId="164" fontId="0" fillId="0" borderId="10" xfId="0" applyNumberFormat="1" applyBorder="1" applyAlignment="1">
      <alignment horizontal="center" vertical="top" wrapText="1"/>
    </xf>
    <xf numFmtId="0" fontId="0" fillId="0" borderId="12" xfId="0" applyBorder="1" applyAlignment="1">
      <alignment horizontal="center" vertical="top" wrapText="1"/>
    </xf>
    <xf numFmtId="164" fontId="0" fillId="0" borderId="15" xfId="0" applyNumberForma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17" fontId="0" fillId="0" borderId="6" xfId="0" applyNumberFormat="1" applyBorder="1" applyAlignment="1">
      <alignment horizontal="center" vertical="top" wrapText="1"/>
    </xf>
    <xf numFmtId="0" fontId="4" fillId="0" borderId="9" xfId="0" applyFont="1" applyBorder="1" applyAlignment="1">
      <alignment vertical="top" wrapText="1"/>
    </xf>
    <xf numFmtId="0" fontId="4" fillId="0" borderId="11" xfId="0" applyFont="1" applyBorder="1" applyAlignment="1">
      <alignment vertical="top"/>
    </xf>
    <xf numFmtId="164" fontId="0" fillId="2" borderId="6" xfId="0" applyNumberFormat="1" applyFill="1" applyBorder="1" applyAlignment="1">
      <alignment horizontal="center" vertical="top" wrapText="1"/>
    </xf>
    <xf numFmtId="0" fontId="1" fillId="0" borderId="12" xfId="0" applyFont="1" applyBorder="1" applyAlignment="1">
      <alignment horizontal="center" vertical="top" wrapText="1"/>
    </xf>
    <xf numFmtId="0" fontId="1" fillId="0" borderId="15" xfId="0" applyFont="1" applyBorder="1" applyAlignment="1">
      <alignment horizontal="center" vertical="top" wrapText="1"/>
    </xf>
    <xf numFmtId="0" fontId="5" fillId="0" borderId="7" xfId="1" applyBorder="1" applyAlignment="1">
      <alignment horizontal="center" vertical="top" wrapText="1"/>
    </xf>
    <xf numFmtId="164" fontId="5" fillId="0" borderId="7" xfId="1" applyNumberFormat="1" applyBorder="1" applyAlignment="1">
      <alignment horizontal="center" vertical="top" wrapText="1"/>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6" fillId="0" borderId="14" xfId="0" applyFont="1" applyBorder="1" applyAlignment="1">
      <alignment vertical="top" wrapText="1"/>
    </xf>
    <xf numFmtId="0" fontId="6" fillId="0" borderId="13" xfId="0" applyFont="1" applyBorder="1" applyAlignment="1">
      <alignment vertical="top"/>
    </xf>
    <xf numFmtId="0" fontId="0" fillId="0" borderId="8" xfId="0" applyBorder="1" applyAlignment="1">
      <alignment horizontal="center" vertical="top" wrapText="1"/>
    </xf>
    <xf numFmtId="0" fontId="0" fillId="0" borderId="10" xfId="0" applyBorder="1" applyAlignment="1">
      <alignment horizontal="center" vertical="top" wrapText="1"/>
    </xf>
    <xf numFmtId="164" fontId="0" fillId="0" borderId="0" xfId="0" applyNumberFormat="1" applyBorder="1" applyAlignment="1">
      <alignment horizontal="center" vertical="top" wrapText="1"/>
    </xf>
    <xf numFmtId="164" fontId="0" fillId="2" borderId="0" xfId="0" applyNumberFormat="1" applyFill="1" applyBorder="1" applyAlignment="1">
      <alignment horizontal="center" vertical="top" wrapText="1"/>
    </xf>
    <xf numFmtId="0" fontId="0" fillId="0" borderId="13" xfId="0" applyBorder="1" applyAlignment="1">
      <alignment horizontal="center" vertical="top" wrapText="1"/>
    </xf>
    <xf numFmtId="17" fontId="0" fillId="0" borderId="0" xfId="0" applyNumberFormat="1" applyBorder="1" applyAlignment="1">
      <alignment horizontal="center" vertical="top" wrapText="1"/>
    </xf>
    <xf numFmtId="0" fontId="0" fillId="0" borderId="0"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vertical="top" wrapText="1"/>
    </xf>
    <xf numFmtId="164" fontId="0" fillId="0" borderId="13" xfId="0" applyNumberFormat="1" applyBorder="1" applyAlignment="1">
      <alignment horizontal="center" vertical="top" wrapText="1"/>
    </xf>
    <xf numFmtId="0" fontId="0" fillId="0" borderId="12" xfId="0" applyNumberFormat="1" applyBorder="1" applyAlignment="1">
      <alignment horizontal="center" vertical="top" wrapText="1"/>
    </xf>
    <xf numFmtId="0" fontId="0" fillId="0" borderId="6" xfId="0" applyNumberFormat="1" applyBorder="1" applyAlignment="1">
      <alignment horizontal="center" vertical="top" wrapText="1"/>
    </xf>
    <xf numFmtId="0" fontId="0" fillId="2" borderId="6" xfId="0" applyNumberFormat="1" applyFill="1" applyBorder="1" applyAlignment="1">
      <alignment horizontal="center" vertical="top" wrapText="1"/>
    </xf>
    <xf numFmtId="0" fontId="0" fillId="0" borderId="8" xfId="0" applyNumberFormat="1" applyBorder="1" applyAlignment="1">
      <alignment horizontal="center" vertical="top" wrapText="1"/>
    </xf>
    <xf numFmtId="0" fontId="1" fillId="0" borderId="12" xfId="0" applyNumberFormat="1" applyFont="1" applyBorder="1" applyAlignment="1">
      <alignment horizontal="center" vertical="top" wrapText="1"/>
    </xf>
    <xf numFmtId="0" fontId="0" fillId="0" borderId="0" xfId="0" applyNumberFormat="1" applyBorder="1" applyAlignment="1">
      <alignment horizontal="center" vertical="top" wrapText="1"/>
    </xf>
    <xf numFmtId="0" fontId="0" fillId="0" borderId="13" xfId="0" applyNumberFormat="1" applyBorder="1" applyAlignment="1">
      <alignment horizontal="center" vertical="top" wrapText="1"/>
    </xf>
    <xf numFmtId="0" fontId="0" fillId="2" borderId="0" xfId="0" applyNumberFormat="1" applyFill="1" applyBorder="1" applyAlignment="1">
      <alignment horizontal="center" vertical="top" wrapText="1"/>
    </xf>
    <xf numFmtId="0" fontId="0" fillId="0" borderId="11" xfId="0" applyNumberFormat="1" applyBorder="1" applyAlignment="1">
      <alignment horizontal="center" vertical="top" wrapText="1"/>
    </xf>
    <xf numFmtId="0" fontId="1" fillId="2" borderId="5" xfId="0" applyFont="1" applyFill="1" applyBorder="1" applyAlignment="1">
      <alignment vertical="top" wrapText="1"/>
    </xf>
    <xf numFmtId="0" fontId="7" fillId="0" borderId="5" xfId="0" applyFont="1" applyFill="1" applyBorder="1" applyAlignment="1">
      <alignment vertical="top" wrapText="1"/>
    </xf>
    <xf numFmtId="0" fontId="6" fillId="0" borderId="12" xfId="0" applyFont="1" applyBorder="1" applyAlignment="1">
      <alignment horizontal="center" vertical="top" wrapText="1"/>
    </xf>
    <xf numFmtId="0" fontId="6" fillId="0" borderId="15" xfId="0" applyFont="1" applyBorder="1" applyAlignment="1">
      <alignment horizontal="center" vertical="top" wrapText="1"/>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0" fontId="1" fillId="0" borderId="13" xfId="0" applyFont="1" applyBorder="1" applyAlignment="1">
      <alignment horizontal="center" vertical="top" wrapText="1"/>
    </xf>
    <xf numFmtId="0" fontId="1" fillId="0" borderId="15" xfId="0" applyFont="1" applyBorder="1" applyAlignment="1">
      <alignment horizontal="center" vertical="top" wrapText="1"/>
    </xf>
    <xf numFmtId="0" fontId="0" fillId="0" borderId="11" xfId="0" applyBorder="1" applyAlignment="1">
      <alignment horizontal="center" vertical="top" wrapText="1"/>
    </xf>
    <xf numFmtId="0" fontId="0" fillId="0" borderId="10" xfId="0" applyBorder="1" applyAlignment="1">
      <alignment horizontal="center" vertical="top" wrapText="1"/>
    </xf>
    <xf numFmtId="0" fontId="1" fillId="0" borderId="12" xfId="0" applyFont="1" applyBorder="1" applyAlignment="1">
      <alignment horizontal="center" vertical="top" wrapText="1"/>
    </xf>
    <xf numFmtId="0" fontId="0" fillId="0" borderId="8" xfId="0" applyBorder="1" applyAlignment="1">
      <alignment horizontal="center" vertical="top" wrapText="1"/>
    </xf>
    <xf numFmtId="0" fontId="6" fillId="0" borderId="13" xfId="0" applyFont="1" applyBorder="1" applyAlignment="1">
      <alignment horizontal="center" vertical="top" wrapText="1"/>
    </xf>
    <xf numFmtId="0" fontId="4" fillId="0" borderId="11" xfId="0" applyFont="1" applyBorder="1" applyAlignment="1">
      <alignment horizontal="center" vertical="top" wrapText="1"/>
    </xf>
    <xf numFmtId="0" fontId="0" fillId="0" borderId="7" xfId="0" applyNumberFormat="1" applyBorder="1" applyAlignment="1">
      <alignment horizontal="center" vertical="top" wrapText="1"/>
    </xf>
    <xf numFmtId="0" fontId="5" fillId="0" borderId="0" xfId="1" applyNumberForma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hanet.org/projects-new/documents/982/SEA%20Site%20Visit%20Report_Jan%202016.pdf" TargetMode="External"/><Relationship Id="rId2" Type="http://schemas.openxmlformats.org/officeDocument/2006/relationships/hyperlink" Target="http://www.ashanet.org/projects-new/documents/982/SEA_Anjalamal%20Spl%20School_07112014%20Site%20Visit.docx" TargetMode="External"/><Relationship Id="rId1" Type="http://schemas.openxmlformats.org/officeDocument/2006/relationships/hyperlink" Target="http://www.ashanet.org/projects-new/documents/982/SEA_Mentally%20Disabled_Project_Oct2013.doc" TargetMode="External"/><Relationship Id="rId5" Type="http://schemas.openxmlformats.org/officeDocument/2006/relationships/printerSettings" Target="../printerSettings/printerSettings1.bin"/><Relationship Id="rId4" Type="http://schemas.openxmlformats.org/officeDocument/2006/relationships/hyperlink" Target="https://ashadocserver.s3.amazonaws.com/982_SEASiteVisitReportJune201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zoomScaleNormal="100" workbookViewId="0">
      <pane xSplit="1" topLeftCell="B1" activePane="topRight" state="frozen"/>
      <selection pane="topRight" activeCell="B2" sqref="B2:E2"/>
    </sheetView>
  </sheetViews>
  <sheetFormatPr defaultColWidth="8.86328125" defaultRowHeight="14.25" x14ac:dyDescent="0.45"/>
  <cols>
    <col min="1" max="1" width="28.19921875" style="43" bestFit="1" customWidth="1"/>
    <col min="2" max="2" width="3.59765625" style="50" customWidth="1"/>
    <col min="3" max="3" width="16.59765625" style="41" customWidth="1"/>
    <col min="4" max="4" width="3.59765625" style="50" customWidth="1"/>
    <col min="5" max="6" width="16.59765625" style="41" customWidth="1"/>
    <col min="7" max="8" width="16.59765625" style="21" customWidth="1"/>
    <col min="9" max="9" width="16.59765625" style="22" customWidth="1"/>
    <col min="10" max="10" width="16.59765625" style="21" customWidth="1"/>
    <col min="11" max="11" width="16.59765625" style="22" customWidth="1"/>
    <col min="12" max="12" width="16.59765625" style="21" customWidth="1"/>
    <col min="13" max="13" width="16.59765625" style="22" customWidth="1"/>
    <col min="14" max="16384" width="8.86328125" style="1"/>
  </cols>
  <sheetData>
    <row r="1" spans="1:13" s="34" customFormat="1" ht="18" customHeight="1" x14ac:dyDescent="0.45">
      <c r="A1" s="33" t="s">
        <v>27</v>
      </c>
      <c r="B1" s="56" t="s">
        <v>141</v>
      </c>
      <c r="C1" s="66"/>
      <c r="D1" s="66"/>
      <c r="E1" s="57"/>
      <c r="F1" s="56" t="s">
        <v>136</v>
      </c>
      <c r="G1" s="57"/>
      <c r="H1" s="56" t="s">
        <v>101</v>
      </c>
      <c r="I1" s="57"/>
      <c r="J1" s="56" t="s">
        <v>102</v>
      </c>
      <c r="K1" s="57"/>
      <c r="L1" s="56" t="s">
        <v>20</v>
      </c>
      <c r="M1" s="57"/>
    </row>
    <row r="2" spans="1:13" s="25" customFormat="1" ht="32" customHeight="1" thickBot="1" x14ac:dyDescent="0.5">
      <c r="A2" s="24" t="s">
        <v>26</v>
      </c>
      <c r="B2" s="58" t="s">
        <v>147</v>
      </c>
      <c r="C2" s="67"/>
      <c r="D2" s="67"/>
      <c r="E2" s="59"/>
      <c r="F2" s="58" t="s">
        <v>138</v>
      </c>
      <c r="G2" s="59"/>
      <c r="H2" s="58" t="s">
        <v>110</v>
      </c>
      <c r="I2" s="59"/>
      <c r="J2" s="58" t="s">
        <v>134</v>
      </c>
      <c r="K2" s="59"/>
      <c r="L2" s="58" t="s">
        <v>135</v>
      </c>
      <c r="M2" s="59"/>
    </row>
    <row r="3" spans="1:13" x14ac:dyDescent="0.45">
      <c r="A3" s="12" t="s">
        <v>0</v>
      </c>
      <c r="B3" s="45">
        <v>3</v>
      </c>
      <c r="C3" s="44">
        <v>6000</v>
      </c>
      <c r="D3" s="51">
        <v>1</v>
      </c>
      <c r="E3" s="20">
        <f>B3*C3*D3</f>
        <v>18000</v>
      </c>
      <c r="F3" s="37" t="s">
        <v>1</v>
      </c>
      <c r="G3" s="14">
        <v>18000</v>
      </c>
      <c r="H3" s="13" t="s">
        <v>1</v>
      </c>
      <c r="I3" s="14">
        <v>18000</v>
      </c>
      <c r="J3" s="13" t="s">
        <v>22</v>
      </c>
      <c r="K3" s="14">
        <v>15000</v>
      </c>
      <c r="L3" s="13"/>
      <c r="M3" s="14"/>
    </row>
    <row r="4" spans="1:13" x14ac:dyDescent="0.45">
      <c r="A4" s="10" t="s">
        <v>2</v>
      </c>
      <c r="B4" s="46">
        <v>2</v>
      </c>
      <c r="C4" s="37">
        <v>6000</v>
      </c>
      <c r="D4" s="50">
        <v>1</v>
      </c>
      <c r="E4" s="14">
        <f t="shared" ref="E4:E15" si="0">B4*C4*D4</f>
        <v>12000</v>
      </c>
      <c r="F4" s="37" t="s">
        <v>3</v>
      </c>
      <c r="G4" s="14">
        <v>12000</v>
      </c>
      <c r="H4" s="13" t="s">
        <v>3</v>
      </c>
      <c r="I4" s="14">
        <v>12000</v>
      </c>
      <c r="J4" s="13" t="s">
        <v>23</v>
      </c>
      <c r="K4" s="14">
        <v>10000</v>
      </c>
      <c r="L4" s="13"/>
      <c r="M4" s="14"/>
    </row>
    <row r="5" spans="1:13" ht="42.75" x14ac:dyDescent="0.45">
      <c r="A5" s="10" t="s">
        <v>103</v>
      </c>
      <c r="B5" s="47"/>
      <c r="C5" s="38" t="s">
        <v>118</v>
      </c>
      <c r="D5" s="52"/>
      <c r="E5" s="14"/>
      <c r="F5" s="38" t="s">
        <v>118</v>
      </c>
      <c r="G5" s="14"/>
      <c r="H5" s="26" t="s">
        <v>118</v>
      </c>
      <c r="I5" s="14"/>
      <c r="J5" s="13" t="s">
        <v>105</v>
      </c>
      <c r="K5" s="14">
        <v>252000</v>
      </c>
      <c r="L5" s="13" t="s">
        <v>30</v>
      </c>
      <c r="M5" s="14">
        <v>192000</v>
      </c>
    </row>
    <row r="6" spans="1:13" x14ac:dyDescent="0.45">
      <c r="A6" s="10" t="s">
        <v>4</v>
      </c>
      <c r="B6" s="46">
        <v>1</v>
      </c>
      <c r="C6" s="37">
        <v>8000</v>
      </c>
      <c r="D6" s="50">
        <v>12</v>
      </c>
      <c r="E6" s="14">
        <f t="shared" si="0"/>
        <v>96000</v>
      </c>
      <c r="F6" s="37" t="s">
        <v>5</v>
      </c>
      <c r="G6" s="14">
        <v>96000</v>
      </c>
      <c r="H6" s="13" t="s">
        <v>5</v>
      </c>
      <c r="I6" s="14">
        <v>96000</v>
      </c>
      <c r="J6" s="13" t="s">
        <v>5</v>
      </c>
      <c r="K6" s="14">
        <v>96000</v>
      </c>
      <c r="L6" s="13" t="s">
        <v>24</v>
      </c>
      <c r="M6" s="14">
        <v>60000</v>
      </c>
    </row>
    <row r="7" spans="1:13" ht="42.75" x14ac:dyDescent="0.45">
      <c r="A7" s="10" t="s">
        <v>29</v>
      </c>
      <c r="B7" s="47"/>
      <c r="C7" s="38" t="s">
        <v>118</v>
      </c>
      <c r="D7" s="52"/>
      <c r="E7" s="14"/>
      <c r="F7" s="38" t="s">
        <v>118</v>
      </c>
      <c r="G7" s="14"/>
      <c r="H7" s="26" t="s">
        <v>118</v>
      </c>
      <c r="I7" s="14"/>
      <c r="J7" s="13" t="s">
        <v>30</v>
      </c>
      <c r="K7" s="14">
        <v>192000</v>
      </c>
      <c r="L7" s="13"/>
      <c r="M7" s="14"/>
    </row>
    <row r="8" spans="1:13" x14ac:dyDescent="0.45">
      <c r="A8" s="10" t="s">
        <v>6</v>
      </c>
      <c r="B8" s="46">
        <v>2</v>
      </c>
      <c r="C8" s="37">
        <v>15000</v>
      </c>
      <c r="D8" s="50">
        <v>1</v>
      </c>
      <c r="E8" s="14">
        <f t="shared" si="0"/>
        <v>30000</v>
      </c>
      <c r="F8" s="37" t="s">
        <v>7</v>
      </c>
      <c r="G8" s="14">
        <v>30000</v>
      </c>
      <c r="H8" s="13" t="s">
        <v>7</v>
      </c>
      <c r="I8" s="14">
        <v>30000</v>
      </c>
      <c r="J8" s="13" t="s">
        <v>7</v>
      </c>
      <c r="K8" s="14">
        <v>30000</v>
      </c>
      <c r="L8" s="13"/>
      <c r="M8" s="14"/>
    </row>
    <row r="9" spans="1:13" x14ac:dyDescent="0.45">
      <c r="A9" s="10" t="s">
        <v>8</v>
      </c>
      <c r="B9" s="46">
        <v>1</v>
      </c>
      <c r="C9" s="37">
        <v>1500</v>
      </c>
      <c r="D9" s="50">
        <v>12</v>
      </c>
      <c r="E9" s="14">
        <f t="shared" si="0"/>
        <v>18000</v>
      </c>
      <c r="F9" s="37" t="s">
        <v>9</v>
      </c>
      <c r="G9" s="14">
        <v>18000</v>
      </c>
      <c r="H9" s="13" t="s">
        <v>9</v>
      </c>
      <c r="I9" s="14">
        <v>18000</v>
      </c>
      <c r="J9" s="13" t="s">
        <v>10</v>
      </c>
      <c r="K9" s="14">
        <v>12000</v>
      </c>
      <c r="L9" s="13"/>
      <c r="M9" s="14"/>
    </row>
    <row r="10" spans="1:13" x14ac:dyDescent="0.45">
      <c r="A10" s="55" t="s">
        <v>142</v>
      </c>
      <c r="B10" s="46">
        <v>1</v>
      </c>
      <c r="C10" s="37">
        <v>1000</v>
      </c>
      <c r="D10" s="50">
        <v>12</v>
      </c>
      <c r="E10" s="14">
        <f t="shared" si="0"/>
        <v>12000</v>
      </c>
      <c r="F10" s="37" t="s">
        <v>10</v>
      </c>
      <c r="G10" s="14">
        <v>12000</v>
      </c>
      <c r="H10" s="13" t="s">
        <v>10</v>
      </c>
      <c r="I10" s="14">
        <v>12000</v>
      </c>
      <c r="J10" s="13"/>
      <c r="K10" s="14"/>
      <c r="L10" s="13"/>
      <c r="M10" s="14"/>
    </row>
    <row r="11" spans="1:13" x14ac:dyDescent="0.45">
      <c r="A11" s="10" t="s">
        <v>11</v>
      </c>
      <c r="B11" s="46">
        <v>1</v>
      </c>
      <c r="C11" s="37">
        <v>16500</v>
      </c>
      <c r="D11" s="50">
        <v>12</v>
      </c>
      <c r="E11" s="14">
        <f t="shared" si="0"/>
        <v>198000</v>
      </c>
      <c r="F11" s="37" t="s">
        <v>12</v>
      </c>
      <c r="G11" s="14">
        <v>180000</v>
      </c>
      <c r="H11" s="13" t="s">
        <v>12</v>
      </c>
      <c r="I11" s="14">
        <v>180000</v>
      </c>
      <c r="J11" s="13" t="s">
        <v>31</v>
      </c>
      <c r="K11" s="14">
        <v>156000</v>
      </c>
      <c r="L11" s="13"/>
      <c r="M11" s="14"/>
    </row>
    <row r="12" spans="1:13" x14ac:dyDescent="0.45">
      <c r="A12" s="10" t="s">
        <v>13</v>
      </c>
      <c r="B12" s="46">
        <v>2</v>
      </c>
      <c r="C12" s="37">
        <v>8000</v>
      </c>
      <c r="D12" s="50">
        <v>12</v>
      </c>
      <c r="E12" s="14">
        <f t="shared" si="0"/>
        <v>192000</v>
      </c>
      <c r="F12" s="37" t="s">
        <v>14</v>
      </c>
      <c r="G12" s="14">
        <v>168000</v>
      </c>
      <c r="H12" s="13" t="s">
        <v>14</v>
      </c>
      <c r="I12" s="14">
        <v>168000</v>
      </c>
      <c r="J12" s="13" t="s">
        <v>28</v>
      </c>
      <c r="K12" s="14">
        <v>144000</v>
      </c>
      <c r="L12" s="13" t="s">
        <v>28</v>
      </c>
      <c r="M12" s="14">
        <v>144000</v>
      </c>
    </row>
    <row r="13" spans="1:13" x14ac:dyDescent="0.45">
      <c r="A13" s="10" t="s">
        <v>15</v>
      </c>
      <c r="B13" s="46">
        <v>2</v>
      </c>
      <c r="C13" s="37">
        <v>3500</v>
      </c>
      <c r="D13" s="50">
        <v>12</v>
      </c>
      <c r="E13" s="14">
        <f t="shared" si="0"/>
        <v>84000</v>
      </c>
      <c r="F13" s="37" t="s">
        <v>16</v>
      </c>
      <c r="G13" s="14">
        <v>72000</v>
      </c>
      <c r="H13" s="13" t="s">
        <v>16</v>
      </c>
      <c r="I13" s="14">
        <v>72000</v>
      </c>
      <c r="J13" s="13" t="s">
        <v>25</v>
      </c>
      <c r="K13" s="14">
        <v>48000</v>
      </c>
      <c r="L13" s="13" t="s">
        <v>25</v>
      </c>
      <c r="M13" s="14">
        <v>48000</v>
      </c>
    </row>
    <row r="14" spans="1:13" x14ac:dyDescent="0.45">
      <c r="A14" s="10" t="s">
        <v>17</v>
      </c>
      <c r="B14" s="46">
        <v>1</v>
      </c>
      <c r="C14" s="37">
        <v>3500</v>
      </c>
      <c r="D14" s="50">
        <v>12</v>
      </c>
      <c r="E14" s="14">
        <f t="shared" si="0"/>
        <v>42000</v>
      </c>
      <c r="F14" s="37" t="s">
        <v>18</v>
      </c>
      <c r="G14" s="14">
        <v>36000</v>
      </c>
      <c r="H14" s="13" t="s">
        <v>18</v>
      </c>
      <c r="I14" s="14">
        <v>36000</v>
      </c>
      <c r="J14" s="13"/>
      <c r="K14" s="14"/>
      <c r="L14" s="13" t="s">
        <v>100</v>
      </c>
      <c r="M14" s="14">
        <v>48000</v>
      </c>
    </row>
    <row r="15" spans="1:13" x14ac:dyDescent="0.45">
      <c r="A15" s="55" t="s">
        <v>143</v>
      </c>
      <c r="B15" s="46">
        <v>1</v>
      </c>
      <c r="C15" s="37">
        <v>7500</v>
      </c>
      <c r="D15" s="50">
        <v>12</v>
      </c>
      <c r="E15" s="14">
        <f t="shared" si="0"/>
        <v>90000</v>
      </c>
      <c r="F15" s="37" t="s">
        <v>19</v>
      </c>
      <c r="G15" s="14">
        <v>84000</v>
      </c>
      <c r="H15" s="13" t="s">
        <v>19</v>
      </c>
      <c r="I15" s="14">
        <v>84000</v>
      </c>
      <c r="J15" s="13"/>
      <c r="K15" s="14"/>
      <c r="L15" s="13"/>
      <c r="M15" s="14"/>
    </row>
    <row r="16" spans="1:13" s="3" customFormat="1" ht="14.65" thickBot="1" x14ac:dyDescent="0.5">
      <c r="A16" s="11"/>
      <c r="B16" s="48"/>
      <c r="C16" s="42"/>
      <c r="D16" s="53"/>
      <c r="E16" s="36"/>
      <c r="F16" s="42"/>
      <c r="G16" s="35"/>
      <c r="H16" s="15"/>
      <c r="I16" s="16"/>
      <c r="J16" s="17"/>
      <c r="K16" s="18"/>
      <c r="L16" s="17"/>
      <c r="M16" s="18"/>
    </row>
    <row r="17" spans="1:13" s="9" customFormat="1" x14ac:dyDescent="0.45">
      <c r="A17" s="12" t="s">
        <v>21</v>
      </c>
      <c r="B17" s="45"/>
      <c r="C17" s="39"/>
      <c r="D17" s="51"/>
      <c r="E17" s="20">
        <f>SUM(E3:E16)</f>
        <v>792000</v>
      </c>
      <c r="F17" s="39"/>
      <c r="G17" s="20">
        <f>SUM(G3:G16)</f>
        <v>726000</v>
      </c>
      <c r="H17" s="19"/>
      <c r="I17" s="20">
        <f>SUM(I3:I16)</f>
        <v>726000</v>
      </c>
      <c r="J17" s="19"/>
      <c r="K17" s="20">
        <f>SUM(K3:K16)</f>
        <v>955000</v>
      </c>
      <c r="L17" s="19" t="s">
        <v>111</v>
      </c>
      <c r="M17" s="20">
        <f>SUM(M3:M16)</f>
        <v>492000</v>
      </c>
    </row>
    <row r="18" spans="1:13" s="2" customFormat="1" x14ac:dyDescent="0.45">
      <c r="A18" s="10" t="s">
        <v>106</v>
      </c>
      <c r="B18" s="46"/>
      <c r="C18" s="40"/>
      <c r="D18" s="50"/>
      <c r="E18" s="14" t="s">
        <v>146</v>
      </c>
      <c r="F18" s="40">
        <v>42534</v>
      </c>
      <c r="G18" s="14">
        <v>726000</v>
      </c>
      <c r="H18" s="23">
        <v>42161</v>
      </c>
      <c r="I18" s="14">
        <v>726000</v>
      </c>
      <c r="J18" s="23">
        <v>41791</v>
      </c>
      <c r="K18" s="14">
        <v>492000</v>
      </c>
      <c r="L18" s="23">
        <v>41609</v>
      </c>
      <c r="M18" s="14">
        <f>M17/2</f>
        <v>246000</v>
      </c>
    </row>
    <row r="19" spans="1:13" s="2" customFormat="1" x14ac:dyDescent="0.45">
      <c r="A19" s="10" t="s">
        <v>106</v>
      </c>
      <c r="B19" s="46"/>
      <c r="C19" s="41"/>
      <c r="D19" s="50"/>
      <c r="E19" s="22"/>
      <c r="F19" s="41"/>
      <c r="G19" s="22"/>
      <c r="H19" s="21"/>
      <c r="I19" s="22"/>
      <c r="J19" s="23">
        <v>41974</v>
      </c>
      <c r="K19" s="14">
        <v>367000</v>
      </c>
      <c r="L19" s="21"/>
      <c r="M19" s="22"/>
    </row>
    <row r="20" spans="1:13" s="2" customFormat="1" ht="99.75" x14ac:dyDescent="0.45">
      <c r="A20" s="10" t="s">
        <v>107</v>
      </c>
      <c r="B20" s="46"/>
      <c r="C20" s="40">
        <v>42903</v>
      </c>
      <c r="D20" s="69" t="s">
        <v>145</v>
      </c>
      <c r="E20" s="68"/>
      <c r="F20" s="41"/>
      <c r="G20" s="22"/>
      <c r="H20" s="23">
        <v>42339</v>
      </c>
      <c r="I20" s="29" t="s">
        <v>140</v>
      </c>
      <c r="J20" s="23">
        <v>41831</v>
      </c>
      <c r="K20" s="30" t="s">
        <v>116</v>
      </c>
      <c r="L20" s="23">
        <v>41548</v>
      </c>
      <c r="M20" s="29" t="s">
        <v>115</v>
      </c>
    </row>
    <row r="21" spans="1:13" s="3" customFormat="1" ht="120" customHeight="1" thickBot="1" x14ac:dyDescent="0.5">
      <c r="A21" s="11" t="s">
        <v>109</v>
      </c>
      <c r="B21" s="48"/>
      <c r="C21" s="62" t="s">
        <v>144</v>
      </c>
      <c r="D21" s="62"/>
      <c r="E21" s="63"/>
      <c r="F21" s="62" t="s">
        <v>139</v>
      </c>
      <c r="G21" s="63"/>
      <c r="H21" s="65" t="s">
        <v>114</v>
      </c>
      <c r="I21" s="63"/>
      <c r="J21" s="65" t="s">
        <v>113</v>
      </c>
      <c r="K21" s="63"/>
      <c r="L21" s="65" t="s">
        <v>112</v>
      </c>
      <c r="M21" s="63"/>
    </row>
    <row r="22" spans="1:13" s="4" customFormat="1" ht="31.5" x14ac:dyDescent="0.45">
      <c r="A22" s="54" t="s">
        <v>119</v>
      </c>
      <c r="B22" s="49"/>
      <c r="C22" s="60" t="s">
        <v>141</v>
      </c>
      <c r="D22" s="60"/>
      <c r="E22" s="61"/>
      <c r="F22" s="60" t="s">
        <v>136</v>
      </c>
      <c r="G22" s="61"/>
      <c r="H22" s="64" t="s">
        <v>101</v>
      </c>
      <c r="I22" s="61"/>
      <c r="J22" s="27"/>
      <c r="K22" s="28"/>
      <c r="L22" s="27"/>
      <c r="M22" s="28"/>
    </row>
    <row r="23" spans="1:13" s="2" customFormat="1" x14ac:dyDescent="0.45">
      <c r="A23" s="10" t="s">
        <v>13</v>
      </c>
      <c r="B23" s="46">
        <v>1</v>
      </c>
      <c r="C23" s="37">
        <v>7000</v>
      </c>
      <c r="D23" s="50">
        <v>12</v>
      </c>
      <c r="E23" s="14">
        <f t="shared" ref="E23:E25" si="1">B23*C23*D23</f>
        <v>84000</v>
      </c>
      <c r="F23" s="37" t="s">
        <v>19</v>
      </c>
      <c r="G23" s="14">
        <v>84000</v>
      </c>
      <c r="H23" s="13" t="s">
        <v>19</v>
      </c>
      <c r="I23" s="14">
        <v>84000</v>
      </c>
      <c r="J23" s="21"/>
      <c r="K23" s="22"/>
      <c r="L23" s="21"/>
      <c r="M23" s="22"/>
    </row>
    <row r="24" spans="1:13" s="2" customFormat="1" x14ac:dyDescent="0.45">
      <c r="A24" s="10" t="s">
        <v>103</v>
      </c>
      <c r="B24" s="46">
        <v>1</v>
      </c>
      <c r="C24" s="37">
        <v>15000</v>
      </c>
      <c r="D24" s="50">
        <v>12</v>
      </c>
      <c r="E24" s="14">
        <f t="shared" si="1"/>
        <v>180000</v>
      </c>
      <c r="F24" s="37" t="s">
        <v>12</v>
      </c>
      <c r="G24" s="14">
        <f>12*15000</f>
        <v>180000</v>
      </c>
      <c r="H24" s="13" t="s">
        <v>30</v>
      </c>
      <c r="I24" s="14">
        <v>192000</v>
      </c>
      <c r="J24" s="21"/>
      <c r="K24" s="22"/>
      <c r="L24" s="21"/>
      <c r="M24" s="22"/>
    </row>
    <row r="25" spans="1:13" s="2" customFormat="1" ht="28.5" x14ac:dyDescent="0.45">
      <c r="A25" s="10" t="s">
        <v>108</v>
      </c>
      <c r="B25" s="46">
        <v>2</v>
      </c>
      <c r="C25" s="37">
        <v>22500</v>
      </c>
      <c r="D25" s="50">
        <v>12</v>
      </c>
      <c r="E25" s="14">
        <f t="shared" si="1"/>
        <v>540000</v>
      </c>
      <c r="F25" s="37" t="s">
        <v>137</v>
      </c>
      <c r="G25" s="14">
        <f>2*22500*12</f>
        <v>540000</v>
      </c>
      <c r="H25" s="13" t="s">
        <v>137</v>
      </c>
      <c r="I25" s="14">
        <v>540000</v>
      </c>
      <c r="J25" s="21"/>
      <c r="K25" s="22"/>
      <c r="L25" s="21"/>
      <c r="M25" s="22"/>
    </row>
    <row r="26" spans="1:13" s="2" customFormat="1" x14ac:dyDescent="0.45">
      <c r="A26" s="10"/>
      <c r="B26" s="46"/>
      <c r="C26" s="41"/>
      <c r="D26" s="50"/>
      <c r="E26" s="22"/>
      <c r="F26" s="41"/>
      <c r="G26" s="22"/>
      <c r="H26" s="21"/>
      <c r="I26" s="22"/>
      <c r="J26" s="21"/>
      <c r="K26" s="22"/>
      <c r="L26" s="21"/>
      <c r="M26" s="22"/>
    </row>
    <row r="27" spans="1:13" s="3" customFormat="1" ht="14.65" thickBot="1" x14ac:dyDescent="0.5">
      <c r="A27" s="11" t="s">
        <v>104</v>
      </c>
      <c r="B27" s="48"/>
      <c r="C27" s="42"/>
      <c r="D27" s="53"/>
      <c r="E27" s="18">
        <f>SUM(E23:E26)</f>
        <v>804000</v>
      </c>
      <c r="F27" s="42"/>
      <c r="G27" s="18">
        <f>SUM(G23:G26)</f>
        <v>804000</v>
      </c>
      <c r="H27" s="15"/>
      <c r="I27" s="18">
        <f>SUM(I23:I26)</f>
        <v>816000</v>
      </c>
      <c r="J27" s="15"/>
      <c r="K27" s="16"/>
      <c r="L27" s="15"/>
      <c r="M27" s="16"/>
    </row>
  </sheetData>
  <mergeCells count="19">
    <mergeCell ref="C21:E21"/>
    <mergeCell ref="C22:E22"/>
    <mergeCell ref="B1:E1"/>
    <mergeCell ref="B2:E2"/>
    <mergeCell ref="D20:E20"/>
    <mergeCell ref="J21:K21"/>
    <mergeCell ref="L21:M21"/>
    <mergeCell ref="H1:I1"/>
    <mergeCell ref="J1:K1"/>
    <mergeCell ref="L1:M1"/>
    <mergeCell ref="H2:I2"/>
    <mergeCell ref="J2:K2"/>
    <mergeCell ref="L2:M2"/>
    <mergeCell ref="F1:G1"/>
    <mergeCell ref="F2:G2"/>
    <mergeCell ref="F22:G22"/>
    <mergeCell ref="F21:G21"/>
    <mergeCell ref="H22:I22"/>
    <mergeCell ref="H21:I21"/>
  </mergeCells>
  <hyperlinks>
    <hyperlink ref="M20" r:id="rId1"/>
    <hyperlink ref="K20" r:id="rId2"/>
    <hyperlink ref="I20" r:id="rId3"/>
    <hyperlink ref="D20"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H11" sqref="H11"/>
    </sheetView>
  </sheetViews>
  <sheetFormatPr defaultColWidth="8.86328125" defaultRowHeight="14.25" x14ac:dyDescent="0.45"/>
  <cols>
    <col min="1" max="1" width="6.53125" style="7" bestFit="1" customWidth="1"/>
    <col min="2" max="2" width="17.73046875" style="7" bestFit="1" customWidth="1"/>
    <col min="3" max="3" width="9.19921875" style="7" bestFit="1" customWidth="1"/>
    <col min="4" max="4" width="9.73046875" style="7" bestFit="1" customWidth="1"/>
    <col min="5" max="6" width="22.53125" style="7" bestFit="1" customWidth="1"/>
    <col min="7" max="7" width="8.86328125" style="7"/>
    <col min="8" max="12" width="9.19921875" customWidth="1"/>
    <col min="13" max="16384" width="8.86328125" style="7"/>
  </cols>
  <sheetData>
    <row r="1" spans="1:6" ht="16.25" customHeight="1" thickBot="1" x14ac:dyDescent="0.5">
      <c r="A1" s="5" t="s">
        <v>32</v>
      </c>
      <c r="B1" s="6" t="s">
        <v>98</v>
      </c>
      <c r="C1" s="6" t="s">
        <v>33</v>
      </c>
      <c r="D1" s="6" t="s">
        <v>34</v>
      </c>
      <c r="E1" s="6" t="s">
        <v>99</v>
      </c>
      <c r="F1" s="6" t="s">
        <v>117</v>
      </c>
    </row>
    <row r="2" spans="1:6" s="8" customFormat="1" ht="15.75" thickBot="1" x14ac:dyDescent="0.5">
      <c r="A2" s="31">
        <v>1</v>
      </c>
      <c r="B2" s="32" t="s">
        <v>58</v>
      </c>
      <c r="C2" s="32" t="s">
        <v>36</v>
      </c>
      <c r="D2" s="32" t="s">
        <v>59</v>
      </c>
      <c r="E2" s="32" t="s">
        <v>56</v>
      </c>
      <c r="F2" s="32">
        <v>2014</v>
      </c>
    </row>
    <row r="3" spans="1:6" s="8" customFormat="1" ht="15.75" thickBot="1" x14ac:dyDescent="0.5">
      <c r="A3" s="31">
        <v>2</v>
      </c>
      <c r="B3" s="32" t="s">
        <v>122</v>
      </c>
      <c r="C3" s="32" t="s">
        <v>36</v>
      </c>
      <c r="D3" s="32" t="s">
        <v>123</v>
      </c>
      <c r="E3" s="32" t="s">
        <v>121</v>
      </c>
      <c r="F3" s="32">
        <v>2014</v>
      </c>
    </row>
    <row r="4" spans="1:6" s="8" customFormat="1" ht="16.25" customHeight="1" thickBot="1" x14ac:dyDescent="0.5">
      <c r="A4" s="31">
        <v>3</v>
      </c>
      <c r="B4" s="32" t="s">
        <v>95</v>
      </c>
      <c r="C4" s="32" t="s">
        <v>50</v>
      </c>
      <c r="D4" s="32" t="s">
        <v>59</v>
      </c>
      <c r="E4" s="32" t="s">
        <v>96</v>
      </c>
      <c r="F4" s="32">
        <v>2014</v>
      </c>
    </row>
    <row r="5" spans="1:6" s="8" customFormat="1" ht="15.75" thickBot="1" x14ac:dyDescent="0.5">
      <c r="A5" s="31">
        <v>4</v>
      </c>
      <c r="B5" s="32" t="s">
        <v>93</v>
      </c>
      <c r="C5" s="32" t="s">
        <v>40</v>
      </c>
      <c r="D5" s="32" t="s">
        <v>59</v>
      </c>
      <c r="E5" s="32" t="s">
        <v>94</v>
      </c>
      <c r="F5" s="32">
        <v>2014</v>
      </c>
    </row>
    <row r="6" spans="1:6" s="8" customFormat="1" ht="15.75" thickBot="1" x14ac:dyDescent="0.5">
      <c r="A6" s="31">
        <v>5</v>
      </c>
      <c r="B6" s="32" t="s">
        <v>57</v>
      </c>
      <c r="C6" s="32" t="s">
        <v>45</v>
      </c>
      <c r="D6" s="32" t="s">
        <v>35</v>
      </c>
      <c r="E6" s="32" t="s">
        <v>56</v>
      </c>
      <c r="F6" s="32">
        <v>2014</v>
      </c>
    </row>
    <row r="7" spans="1:6" s="8" customFormat="1" ht="15.75" thickBot="1" x14ac:dyDescent="0.5">
      <c r="A7" s="31">
        <v>6</v>
      </c>
      <c r="B7" s="32" t="s">
        <v>78</v>
      </c>
      <c r="C7" s="32" t="s">
        <v>79</v>
      </c>
      <c r="D7" s="32" t="s">
        <v>38</v>
      </c>
      <c r="E7" s="32" t="s">
        <v>74</v>
      </c>
      <c r="F7" s="32">
        <v>2014</v>
      </c>
    </row>
    <row r="8" spans="1:6" s="8" customFormat="1" ht="15.75" thickBot="1" x14ac:dyDescent="0.5">
      <c r="A8" s="31">
        <v>7</v>
      </c>
      <c r="B8" s="32" t="s">
        <v>76</v>
      </c>
      <c r="C8" s="32" t="s">
        <v>39</v>
      </c>
      <c r="D8" s="32" t="s">
        <v>43</v>
      </c>
      <c r="E8" s="32" t="s">
        <v>74</v>
      </c>
      <c r="F8" s="32">
        <v>2014</v>
      </c>
    </row>
    <row r="9" spans="1:6" s="8" customFormat="1" ht="15.75" thickBot="1" x14ac:dyDescent="0.5">
      <c r="A9" s="31">
        <v>8</v>
      </c>
      <c r="B9" s="32" t="s">
        <v>75</v>
      </c>
      <c r="C9" s="32" t="s">
        <v>71</v>
      </c>
      <c r="D9" s="32" t="s">
        <v>38</v>
      </c>
      <c r="E9" s="32" t="s">
        <v>74</v>
      </c>
      <c r="F9" s="32">
        <v>2014</v>
      </c>
    </row>
    <row r="10" spans="1:6" s="8" customFormat="1" ht="15.75" thickBot="1" x14ac:dyDescent="0.5">
      <c r="A10" s="31">
        <v>9</v>
      </c>
      <c r="B10" s="32" t="s">
        <v>120</v>
      </c>
      <c r="C10" s="32" t="s">
        <v>49</v>
      </c>
      <c r="D10" s="32" t="s">
        <v>38</v>
      </c>
      <c r="E10" s="32" t="s">
        <v>74</v>
      </c>
      <c r="F10" s="32">
        <v>2014</v>
      </c>
    </row>
    <row r="11" spans="1:6" s="8" customFormat="1" ht="15.75" thickBot="1" x14ac:dyDescent="0.5">
      <c r="A11" s="31">
        <v>10</v>
      </c>
      <c r="B11" s="32" t="s">
        <v>73</v>
      </c>
      <c r="C11" s="32" t="s">
        <v>53</v>
      </c>
      <c r="D11" s="32" t="s">
        <v>38</v>
      </c>
      <c r="E11" s="32" t="s">
        <v>69</v>
      </c>
      <c r="F11" s="32">
        <v>2014</v>
      </c>
    </row>
    <row r="12" spans="1:6" s="8" customFormat="1" ht="16.25" customHeight="1" thickBot="1" x14ac:dyDescent="0.5">
      <c r="A12" s="31">
        <v>11</v>
      </c>
      <c r="B12" s="32" t="s">
        <v>131</v>
      </c>
      <c r="C12" s="32" t="s">
        <v>46</v>
      </c>
      <c r="D12" s="32" t="s">
        <v>38</v>
      </c>
      <c r="E12" s="32" t="s">
        <v>132</v>
      </c>
      <c r="F12" s="32">
        <v>2015</v>
      </c>
    </row>
    <row r="13" spans="1:6" s="8" customFormat="1" ht="15.75" thickBot="1" x14ac:dyDescent="0.5">
      <c r="A13" s="31">
        <v>12</v>
      </c>
      <c r="B13" s="32" t="s">
        <v>80</v>
      </c>
      <c r="C13" s="32" t="s">
        <v>42</v>
      </c>
      <c r="D13" s="32" t="s">
        <v>37</v>
      </c>
      <c r="E13" s="32" t="s">
        <v>74</v>
      </c>
      <c r="F13" s="32">
        <v>2014</v>
      </c>
    </row>
    <row r="14" spans="1:6" s="8" customFormat="1" ht="15.75" thickBot="1" x14ac:dyDescent="0.5">
      <c r="A14" s="31">
        <v>13</v>
      </c>
      <c r="B14" s="32" t="s">
        <v>54</v>
      </c>
      <c r="C14" s="32" t="s">
        <v>55</v>
      </c>
      <c r="D14" s="32" t="s">
        <v>38</v>
      </c>
      <c r="E14" s="32" t="s">
        <v>56</v>
      </c>
      <c r="F14" s="32">
        <v>2014</v>
      </c>
    </row>
    <row r="15" spans="1:6" s="8" customFormat="1" ht="15.75" thickBot="1" x14ac:dyDescent="0.5">
      <c r="A15" s="31">
        <v>14</v>
      </c>
      <c r="B15" s="32" t="s">
        <v>126</v>
      </c>
      <c r="C15" s="32" t="s">
        <v>50</v>
      </c>
      <c r="D15" s="32" t="s">
        <v>38</v>
      </c>
      <c r="E15" s="32" t="s">
        <v>133</v>
      </c>
      <c r="F15" s="32">
        <v>2015</v>
      </c>
    </row>
    <row r="16" spans="1:6" s="8" customFormat="1" ht="15.75" thickBot="1" x14ac:dyDescent="0.5">
      <c r="A16" s="31">
        <v>15</v>
      </c>
      <c r="B16" s="32" t="s">
        <v>128</v>
      </c>
      <c r="C16" s="32" t="s">
        <v>82</v>
      </c>
      <c r="D16" s="32" t="s">
        <v>38</v>
      </c>
      <c r="E16" s="32" t="s">
        <v>88</v>
      </c>
      <c r="F16" s="32">
        <v>2015</v>
      </c>
    </row>
    <row r="17" spans="1:6" s="8" customFormat="1" ht="16.25" customHeight="1" thickBot="1" x14ac:dyDescent="0.5">
      <c r="A17" s="31">
        <v>16</v>
      </c>
      <c r="B17" s="32" t="s">
        <v>44</v>
      </c>
      <c r="C17" s="32" t="s">
        <v>49</v>
      </c>
      <c r="D17" s="32" t="s">
        <v>37</v>
      </c>
      <c r="E17" s="32" t="s">
        <v>74</v>
      </c>
      <c r="F17" s="32">
        <v>2014</v>
      </c>
    </row>
    <row r="18" spans="1:6" s="8" customFormat="1" ht="16.25" customHeight="1" thickBot="1" x14ac:dyDescent="0.5">
      <c r="A18" s="31">
        <v>17</v>
      </c>
      <c r="B18" s="32" t="s">
        <v>70</v>
      </c>
      <c r="C18" s="32" t="s">
        <v>71</v>
      </c>
      <c r="D18" s="32" t="s">
        <v>37</v>
      </c>
      <c r="E18" s="32" t="s">
        <v>69</v>
      </c>
      <c r="F18" s="32">
        <v>2014</v>
      </c>
    </row>
    <row r="19" spans="1:6" s="8" customFormat="1" ht="15.75" thickBot="1" x14ac:dyDescent="0.5">
      <c r="A19" s="31">
        <v>18</v>
      </c>
      <c r="B19" s="32" t="s">
        <v>89</v>
      </c>
      <c r="C19" s="32" t="s">
        <v>49</v>
      </c>
      <c r="D19" s="32" t="s">
        <v>38</v>
      </c>
      <c r="E19" s="32" t="s">
        <v>90</v>
      </c>
      <c r="F19" s="32">
        <v>2014</v>
      </c>
    </row>
    <row r="20" spans="1:6" s="8" customFormat="1" ht="16.25" customHeight="1" thickBot="1" x14ac:dyDescent="0.5">
      <c r="A20" s="31">
        <v>19</v>
      </c>
      <c r="B20" s="32" t="s">
        <v>51</v>
      </c>
      <c r="C20" s="32" t="s">
        <v>50</v>
      </c>
      <c r="D20" s="32" t="s">
        <v>38</v>
      </c>
      <c r="E20" s="32" t="s">
        <v>52</v>
      </c>
      <c r="F20" s="32">
        <v>2014</v>
      </c>
    </row>
    <row r="21" spans="1:6" s="8" customFormat="1" ht="15.75" thickBot="1" x14ac:dyDescent="0.5">
      <c r="A21" s="31">
        <v>20</v>
      </c>
      <c r="B21" s="32" t="s">
        <v>86</v>
      </c>
      <c r="C21" s="32" t="s">
        <v>79</v>
      </c>
      <c r="D21" s="32" t="s">
        <v>59</v>
      </c>
      <c r="E21" s="32" t="s">
        <v>87</v>
      </c>
      <c r="F21" s="32">
        <v>2014</v>
      </c>
    </row>
    <row r="22" spans="1:6" s="8" customFormat="1" ht="16.25" customHeight="1" thickBot="1" x14ac:dyDescent="0.5">
      <c r="A22" s="31">
        <v>21</v>
      </c>
      <c r="B22" s="32" t="s">
        <v>129</v>
      </c>
      <c r="C22" s="32" t="s">
        <v>46</v>
      </c>
      <c r="D22" s="32" t="s">
        <v>38</v>
      </c>
      <c r="E22" s="32" t="s">
        <v>130</v>
      </c>
      <c r="F22" s="32">
        <v>2015</v>
      </c>
    </row>
    <row r="23" spans="1:6" s="8" customFormat="1" ht="15.75" thickBot="1" x14ac:dyDescent="0.5">
      <c r="A23" s="31">
        <v>22</v>
      </c>
      <c r="B23" s="32" t="s">
        <v>81</v>
      </c>
      <c r="C23" s="32" t="s">
        <v>50</v>
      </c>
      <c r="D23" s="32" t="s">
        <v>38</v>
      </c>
      <c r="E23" s="32" t="s">
        <v>74</v>
      </c>
      <c r="F23" s="32">
        <v>2014</v>
      </c>
    </row>
    <row r="24" spans="1:6" s="8" customFormat="1" ht="15.75" thickBot="1" x14ac:dyDescent="0.5">
      <c r="A24" s="31">
        <v>23</v>
      </c>
      <c r="B24" s="32" t="s">
        <v>72</v>
      </c>
      <c r="C24" s="32" t="s">
        <v>46</v>
      </c>
      <c r="D24" s="32" t="s">
        <v>38</v>
      </c>
      <c r="E24" s="32" t="s">
        <v>69</v>
      </c>
      <c r="F24" s="32">
        <v>2014</v>
      </c>
    </row>
    <row r="25" spans="1:6" s="8" customFormat="1" ht="15.75" thickBot="1" x14ac:dyDescent="0.5">
      <c r="A25" s="31">
        <v>24</v>
      </c>
      <c r="B25" s="32" t="s">
        <v>67</v>
      </c>
      <c r="C25" s="32" t="s">
        <v>49</v>
      </c>
      <c r="D25" s="32" t="s">
        <v>68</v>
      </c>
      <c r="E25" s="32" t="s">
        <v>69</v>
      </c>
      <c r="F25" s="32">
        <v>2014</v>
      </c>
    </row>
    <row r="26" spans="1:6" s="8" customFormat="1" ht="15.75" thickBot="1" x14ac:dyDescent="0.5">
      <c r="A26" s="31">
        <v>25</v>
      </c>
      <c r="B26" s="32" t="s">
        <v>127</v>
      </c>
      <c r="C26" s="32" t="s">
        <v>46</v>
      </c>
      <c r="D26" s="32" t="s">
        <v>38</v>
      </c>
      <c r="E26" s="32" t="s">
        <v>121</v>
      </c>
      <c r="F26" s="32">
        <v>2015</v>
      </c>
    </row>
    <row r="27" spans="1:6" s="8" customFormat="1" ht="15.75" thickBot="1" x14ac:dyDescent="0.5">
      <c r="A27" s="31">
        <v>26</v>
      </c>
      <c r="B27" s="32" t="s">
        <v>84</v>
      </c>
      <c r="C27" s="32" t="s">
        <v>40</v>
      </c>
      <c r="D27" s="32" t="s">
        <v>85</v>
      </c>
      <c r="E27" s="32" t="s">
        <v>83</v>
      </c>
      <c r="F27" s="32">
        <v>2014</v>
      </c>
    </row>
    <row r="28" spans="1:6" s="8" customFormat="1" ht="15.75" thickBot="1" x14ac:dyDescent="0.5">
      <c r="A28" s="31">
        <v>27</v>
      </c>
      <c r="B28" s="32" t="s">
        <v>60</v>
      </c>
      <c r="C28" s="32" t="s">
        <v>61</v>
      </c>
      <c r="D28" s="32" t="s">
        <v>62</v>
      </c>
      <c r="E28" s="32" t="s">
        <v>56</v>
      </c>
      <c r="F28" s="32">
        <v>2014</v>
      </c>
    </row>
    <row r="29" spans="1:6" s="8" customFormat="1" ht="15.75" thickBot="1" x14ac:dyDescent="0.5">
      <c r="A29" s="31">
        <v>28</v>
      </c>
      <c r="B29" s="32" t="s">
        <v>91</v>
      </c>
      <c r="C29" s="32" t="s">
        <v>92</v>
      </c>
      <c r="D29" s="32" t="s">
        <v>59</v>
      </c>
      <c r="E29" s="32" t="s">
        <v>90</v>
      </c>
      <c r="F29" s="32">
        <v>2014</v>
      </c>
    </row>
    <row r="30" spans="1:6" s="8" customFormat="1" ht="15.75" thickBot="1" x14ac:dyDescent="0.5">
      <c r="A30" s="31">
        <v>29</v>
      </c>
      <c r="B30" s="32" t="s">
        <v>124</v>
      </c>
      <c r="C30" s="32" t="s">
        <v>97</v>
      </c>
      <c r="D30" s="32" t="s">
        <v>123</v>
      </c>
      <c r="E30" s="32" t="s">
        <v>125</v>
      </c>
      <c r="F30" s="32">
        <v>2015</v>
      </c>
    </row>
    <row r="31" spans="1:6" s="8" customFormat="1" ht="15.75" thickBot="1" x14ac:dyDescent="0.5">
      <c r="A31" s="31">
        <v>30</v>
      </c>
      <c r="B31" s="32" t="s">
        <v>47</v>
      </c>
      <c r="C31" s="32" t="s">
        <v>48</v>
      </c>
      <c r="D31" s="32" t="s">
        <v>38</v>
      </c>
      <c r="E31" s="32" t="s">
        <v>41</v>
      </c>
      <c r="F31" s="32">
        <v>2014</v>
      </c>
    </row>
    <row r="32" spans="1:6" ht="15.75" thickBot="1" x14ac:dyDescent="0.5">
      <c r="A32" s="31">
        <v>31</v>
      </c>
      <c r="B32" s="32" t="s">
        <v>64</v>
      </c>
      <c r="C32" s="32" t="s">
        <v>65</v>
      </c>
      <c r="D32" s="32" t="s">
        <v>35</v>
      </c>
      <c r="E32" s="32" t="s">
        <v>66</v>
      </c>
      <c r="F32" s="32">
        <v>2014</v>
      </c>
    </row>
    <row r="33" spans="1:6" ht="15.75" thickBot="1" x14ac:dyDescent="0.5">
      <c r="A33" s="31">
        <v>32</v>
      </c>
      <c r="B33" s="32" t="s">
        <v>77</v>
      </c>
      <c r="C33" s="32" t="s">
        <v>40</v>
      </c>
      <c r="D33" s="32" t="s">
        <v>38</v>
      </c>
      <c r="E33" s="32" t="s">
        <v>74</v>
      </c>
      <c r="F33" s="32">
        <v>2014</v>
      </c>
    </row>
    <row r="34" spans="1:6" ht="15.75" thickBot="1" x14ac:dyDescent="0.5">
      <c r="A34" s="31">
        <v>33</v>
      </c>
      <c r="B34" s="32" t="s">
        <v>63</v>
      </c>
      <c r="C34" s="32" t="s">
        <v>50</v>
      </c>
      <c r="D34" s="32" t="s">
        <v>38</v>
      </c>
      <c r="E34" s="32" t="s">
        <v>56</v>
      </c>
      <c r="F34" s="32">
        <v>2014</v>
      </c>
    </row>
  </sheetData>
  <autoFilter ref="A1:F34">
    <sortState ref="A2:G134">
      <sortCondition ref="B1:B134"/>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SEA Anjalamal Tracker</vt:lpstr>
      <vt:lpstr>List of Children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Muthukumar, Sriram</dc:creator>
  <cp:lastModifiedBy>Muthukumar, Sriram</cp:lastModifiedBy>
  <dcterms:created xsi:type="dcterms:W3CDTF">2015-05-30T17:25:03Z</dcterms:created>
  <dcterms:modified xsi:type="dcterms:W3CDTF">2017-07-16T05:14:50Z</dcterms:modified>
</cp:coreProperties>
</file>