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8475" windowHeight="6150"/>
  </bookViews>
  <sheets>
    <sheet name="Budget" sheetId="1" r:id="rId1"/>
    <sheet name="List of children" sheetId="4" r:id="rId2"/>
    <sheet name="Sheet3" sheetId="3" r:id="rId3"/>
  </sheets>
  <definedNames>
    <definedName name="_xlnm._FilterDatabase" localSheetId="1" hidden="1">'List of children'!$A$6:$E$6</definedName>
    <definedName name="_GoBack" localSheetId="1">'List of children'!$B$75</definedName>
  </definedNames>
  <calcPr calcId="145621"/>
</workbook>
</file>

<file path=xl/calcChain.xml><?xml version="1.0" encoding="utf-8"?>
<calcChain xmlns="http://schemas.openxmlformats.org/spreadsheetml/2006/main">
  <c r="K46" i="1" l="1"/>
  <c r="K39" i="1"/>
  <c r="K41" i="1"/>
  <c r="K37" i="1"/>
  <c r="K32" i="1"/>
  <c r="K31" i="1"/>
  <c r="K28" i="1"/>
  <c r="K25" i="1"/>
  <c r="K22" i="1"/>
  <c r="K18" i="1"/>
  <c r="K12" i="1"/>
  <c r="J48" i="1" l="1"/>
  <c r="J43" i="1"/>
  <c r="J41" i="1"/>
  <c r="J39" i="1"/>
  <c r="J38" i="1"/>
  <c r="J37" i="1"/>
  <c r="J36" i="1"/>
  <c r="J34" i="1"/>
  <c r="J33" i="1"/>
  <c r="J32" i="1"/>
  <c r="J31" i="1"/>
  <c r="J28" i="1"/>
  <c r="J22" i="1"/>
  <c r="J18" i="1"/>
  <c r="J16" i="1"/>
  <c r="J14" i="1"/>
  <c r="J25" i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H43" i="1" l="1"/>
  <c r="H23" i="1"/>
  <c r="G23" i="1"/>
  <c r="F27" i="1"/>
  <c r="G27" i="1" s="1"/>
  <c r="H27" i="1" s="1"/>
  <c r="F26" i="1"/>
  <c r="G26" i="1" s="1"/>
  <c r="H26" i="1" s="1"/>
  <c r="G41" i="1" l="1"/>
  <c r="H41" i="1" s="1"/>
  <c r="G39" i="1"/>
  <c r="H39" i="1" s="1"/>
  <c r="G38" i="1"/>
  <c r="H38" i="1" s="1"/>
  <c r="G37" i="1"/>
  <c r="H37" i="1" s="1"/>
  <c r="G36" i="1"/>
  <c r="H36" i="1" s="1"/>
  <c r="G34" i="1"/>
  <c r="H34" i="1" s="1"/>
  <c r="G33" i="1"/>
  <c r="H33" i="1" s="1"/>
  <c r="G32" i="1"/>
  <c r="H32" i="1" s="1"/>
  <c r="G31" i="1"/>
  <c r="H31" i="1" s="1"/>
  <c r="G30" i="1"/>
  <c r="H30" i="1" s="1"/>
  <c r="G28" i="1"/>
  <c r="H28" i="1" s="1"/>
  <c r="G25" i="1"/>
  <c r="G22" i="1"/>
  <c r="H22" i="1" s="1"/>
  <c r="G18" i="1"/>
  <c r="H18" i="1" s="1"/>
  <c r="G16" i="1"/>
  <c r="H16" i="1" s="1"/>
  <c r="G14" i="1"/>
  <c r="H14" i="1" s="1"/>
  <c r="G12" i="1"/>
  <c r="H12" i="1" l="1"/>
  <c r="J12" i="1"/>
  <c r="G48" i="1"/>
  <c r="H48" i="1" s="1"/>
  <c r="H25" i="1"/>
  <c r="G46" i="1"/>
  <c r="J46" i="1" s="1"/>
  <c r="H46" i="1" l="1"/>
  <c r="G51" i="1"/>
  <c r="H52" i="1" l="1"/>
  <c r="J52" i="1" s="1"/>
  <c r="J51" i="1"/>
</calcChain>
</file>

<file path=xl/sharedStrings.xml><?xml version="1.0" encoding="utf-8"?>
<sst xmlns="http://schemas.openxmlformats.org/spreadsheetml/2006/main" count="393" uniqueCount="216">
  <si>
    <t>S.No.</t>
  </si>
  <si>
    <t>PROGRAMME COSTS</t>
  </si>
  <si>
    <t>ADMINISTRATIVE COSTS</t>
  </si>
  <si>
    <t>A</t>
  </si>
  <si>
    <t>- School Fees</t>
  </si>
  <si>
    <t>Staff Salaries &amp; Honorarium</t>
  </si>
  <si>
    <t>- Teacher (Full Time)</t>
  </si>
  <si>
    <t>B</t>
  </si>
  <si>
    <t>Office Rent &amp; Electricity</t>
  </si>
  <si>
    <t>Local Travel</t>
  </si>
  <si>
    <t>Communication &amp; Postage</t>
  </si>
  <si>
    <t>(phone, internet, fax, mobile, postal)</t>
  </si>
  <si>
    <t>Printing &amp; Stationery</t>
  </si>
  <si>
    <t>(pen, pencil, writing pad, stapler, pin paper etc.)</t>
  </si>
  <si>
    <t xml:space="preserve">- Teacher ( Part Time) </t>
  </si>
  <si>
    <t>Physical</t>
  </si>
  <si>
    <t>Requirement</t>
  </si>
  <si>
    <t>Unit</t>
  </si>
  <si>
    <t>Defination</t>
  </si>
  <si>
    <t xml:space="preserve">Unit </t>
  </si>
  <si>
    <t>Cost</t>
  </si>
  <si>
    <t>Total</t>
  </si>
  <si>
    <t>(in INR)</t>
  </si>
  <si>
    <t>(in US $)</t>
  </si>
  <si>
    <t>No. of</t>
  </si>
  <si>
    <t>Educational Trip</t>
  </si>
  <si>
    <t>Trip</t>
  </si>
  <si>
    <t>month</t>
  </si>
  <si>
    <t>Child Care Expenses</t>
  </si>
  <si>
    <t>Transportation (School Van)</t>
  </si>
  <si>
    <t>year</t>
  </si>
  <si>
    <t>- School Uniform</t>
  </si>
  <si>
    <t>- Coordinator</t>
  </si>
  <si>
    <t>- Care-taker</t>
  </si>
  <si>
    <t>workshop</t>
  </si>
  <si>
    <t>G. TOTAL</t>
  </si>
  <si>
    <t>Net amount requested from Asha for Education</t>
  </si>
  <si>
    <t>BUDGET  ITEMS</t>
  </si>
  <si>
    <t>days</t>
  </si>
  <si>
    <t>(paper, pen, pencil, sharpner, eraser etc. for 63 children)</t>
  </si>
  <si>
    <t>Office Coordinator/Accounts</t>
  </si>
  <si>
    <t>lumpsum</t>
  </si>
  <si>
    <t>Local Contribution From:</t>
  </si>
  <si>
    <t>(travel, food, venue, stationery, etc. for 63 children &amp; fee for resource person)</t>
  </si>
  <si>
    <t>- Field Teacher (Activities)</t>
  </si>
  <si>
    <t xml:space="preserve">Repairing,painting,electrical </t>
  </si>
  <si>
    <t>replacement etc.</t>
  </si>
  <si>
    <t>(food, medician,hair cutting,cloths,</t>
  </si>
  <si>
    <t>Shoses stching,washing,grocery etc.)</t>
  </si>
  <si>
    <t>37 (First Floor), Sarai Kale Khan, New Delhi 110 013</t>
  </si>
  <si>
    <t>Project : Education &amp; Awareness Building Among Street Children</t>
  </si>
  <si>
    <t>Period : April 1, 2017 to March 31, 2018</t>
  </si>
  <si>
    <t>NAVJAGRITI  COLLECTIVE</t>
  </si>
  <si>
    <t>BUDGET FOR 1 YEAR</t>
  </si>
  <si>
    <t>Educational Materials</t>
  </si>
  <si>
    <t>Educational Workshops</t>
  </si>
  <si>
    <t>Repairs &amp; Maintenance</t>
  </si>
  <si>
    <r>
      <rPr>
        <b/>
        <sz val="10"/>
        <rFont val="Times New Roman"/>
        <family val="1"/>
      </rPr>
      <t>A2 (Educational trip):</t>
    </r>
    <r>
      <rPr>
        <sz val="10"/>
        <rFont val="Times New Roman"/>
        <family val="1"/>
      </rPr>
      <t xml:space="preserve"> The cost is more then estimated which will be either raise during the trip or approach the concern Institute to provide the staying &amp; venue free of cost during the trip.</t>
    </r>
  </si>
  <si>
    <r>
      <rPr>
        <b/>
        <sz val="10"/>
        <rFont val="Times New Roman"/>
        <family val="1"/>
      </rPr>
      <t>A3 (Educational workshops):</t>
    </r>
    <r>
      <rPr>
        <sz val="10"/>
        <rFont val="Times New Roman"/>
        <family val="1"/>
      </rPr>
      <t xml:space="preserve"> The cost is more then estimated which will be either raise during the trip or approach the concern Institute to provide the staying &amp; venue free of cost during the trip.</t>
    </r>
  </si>
  <si>
    <t xml:space="preserve">- School &amp; Tution Fees </t>
  </si>
  <si>
    <t>- School Van</t>
  </si>
  <si>
    <t>- School Bus Fare</t>
  </si>
  <si>
    <t>- Smart Cube, NOIDA and Gigraj Kishory Lal Charitable Trust, New Delhi</t>
  </si>
  <si>
    <t>Budget Explanation:</t>
  </si>
  <si>
    <r>
      <rPr>
        <b/>
        <sz val="10"/>
        <rFont val="Times New Roman"/>
        <family val="1"/>
      </rPr>
      <t>A1 (Educational materials):</t>
    </r>
    <r>
      <rPr>
        <sz val="10"/>
        <rFont val="Times New Roman"/>
        <family val="1"/>
      </rPr>
      <t xml:space="preserve"> Out of the 63 children; 48 are school going and 15 are non-schooling</t>
    </r>
  </si>
  <si>
    <t xml:space="preserve">  (Item no. A5 (50%) &amp; bus fare, A6  and B4, B5)</t>
  </si>
  <si>
    <r>
      <rPr>
        <b/>
        <sz val="10"/>
        <rFont val="Times New Roman"/>
        <family val="1"/>
      </rPr>
      <t>A4 (Child care expenses):</t>
    </r>
    <r>
      <rPr>
        <sz val="10"/>
        <rFont val="Times New Roman"/>
        <family val="1"/>
      </rPr>
      <t xml:space="preserve"> Out of 365 days; we have excluded the Sunday during the year.</t>
    </r>
  </si>
  <si>
    <r>
      <rPr>
        <b/>
        <sz val="10"/>
        <rFont val="Times New Roman"/>
        <family val="1"/>
      </rPr>
      <t>A5 (Transportation-school van):</t>
    </r>
    <r>
      <rPr>
        <sz val="10"/>
        <rFont val="Times New Roman"/>
        <family val="1"/>
      </rPr>
      <t xml:space="preserve"> Requirement of two cabs for school going children. Out of one van and bus fare is sponsored by Smart Cube.</t>
    </r>
  </si>
  <si>
    <r>
      <rPr>
        <b/>
        <sz val="10"/>
        <rFont val="Times New Roman"/>
        <family val="1"/>
      </rPr>
      <t>A6 (Educational Expenses-school, tution fees &amp; uniform):</t>
    </r>
    <r>
      <rPr>
        <sz val="10"/>
        <rFont val="Times New Roman"/>
        <family val="1"/>
      </rPr>
      <t xml:space="preserve"> Local contribution from Smart Cube &amp; Gigraj Kishory Lal Chaaritable Trust and Mr. Peter (volunteer).</t>
    </r>
  </si>
  <si>
    <r>
      <rPr>
        <b/>
        <sz val="10"/>
        <rFont val="Times New Roman"/>
        <family val="1"/>
      </rPr>
      <t>B4 (Communication &amp; postage):</t>
    </r>
    <r>
      <rPr>
        <sz val="10"/>
        <rFont val="Times New Roman"/>
        <family val="1"/>
      </rPr>
      <t xml:space="preserve"> Local contribution from Smart Cube &amp; Gigraj Kishory Lal Chaaritable Trust.</t>
    </r>
  </si>
  <si>
    <r>
      <rPr>
        <b/>
        <sz val="10"/>
        <rFont val="Times New Roman"/>
        <family val="1"/>
      </rPr>
      <t>B5 (Printing &amp; stationery):</t>
    </r>
    <r>
      <rPr>
        <sz val="10"/>
        <rFont val="Times New Roman"/>
        <family val="1"/>
      </rPr>
      <t xml:space="preserve"> Local contribution from Smart Cube &amp; Gigraj Kishory Lal Chaaritable Trust.</t>
    </r>
  </si>
  <si>
    <t>US $ 1 = INR 67</t>
  </si>
  <si>
    <t>% increase</t>
  </si>
  <si>
    <t>NAVJAGRITI COLLECTIVE</t>
  </si>
  <si>
    <t>UPDATED SCHOOL CHILDREN AS ON DECEMBER 2016</t>
  </si>
  <si>
    <t>Name</t>
  </si>
  <si>
    <t>Gender</t>
  </si>
  <si>
    <t>Class</t>
  </si>
  <si>
    <t>School / College Name</t>
  </si>
  <si>
    <t>BHALU KUMAR</t>
  </si>
  <si>
    <t>M</t>
  </si>
  <si>
    <t>B.Com (2nd)</t>
  </si>
  <si>
    <t>Delhi University Open</t>
  </si>
  <si>
    <t>ANKAJ</t>
  </si>
  <si>
    <t>B.Com (1st)</t>
  </si>
  <si>
    <t>DAV Senior Secondary School, Nizamuddin</t>
  </si>
  <si>
    <t>PRADEEP</t>
  </si>
  <si>
    <t>12th</t>
  </si>
  <si>
    <t>NP Boys Senior Secondary School, Lodi Road</t>
  </si>
  <si>
    <t>AASISH</t>
  </si>
  <si>
    <t>VISHAL BHABSAR</t>
  </si>
  <si>
    <t>10th (open)</t>
  </si>
  <si>
    <t>IGNOU</t>
  </si>
  <si>
    <t>SURAJ</t>
  </si>
  <si>
    <t>11th</t>
  </si>
  <si>
    <t>DAV Senior Secondary School, Jangpura</t>
  </si>
  <si>
    <t>SARMEEN</t>
  </si>
  <si>
    <t>F</t>
  </si>
  <si>
    <t>10th</t>
  </si>
  <si>
    <t>Kamla Neharu Sarvodaya Kanya Vidyalaya, Jangpura</t>
  </si>
  <si>
    <t>PINKY</t>
  </si>
  <si>
    <t>Government Co-education Se. Sec. School, Bhogal</t>
  </si>
  <si>
    <t>SABIHA</t>
  </si>
  <si>
    <t>9th</t>
  </si>
  <si>
    <t>KUSUM</t>
  </si>
  <si>
    <t>ROSY</t>
  </si>
  <si>
    <t>KULSUM</t>
  </si>
  <si>
    <t>GAJANAND</t>
  </si>
  <si>
    <t>MAHZABI</t>
  </si>
  <si>
    <t>8th</t>
  </si>
  <si>
    <t>St'Pauls Diocesan School, Jangpura</t>
  </si>
  <si>
    <t>RUKSAR</t>
  </si>
  <si>
    <t>AASMEEN</t>
  </si>
  <si>
    <t>MUSHARAT</t>
  </si>
  <si>
    <t>KISWARI</t>
  </si>
  <si>
    <t>MUSKAN</t>
  </si>
  <si>
    <t>Satyabati Kanya Se.Sec.School, Nizamuddin</t>
  </si>
  <si>
    <t>BISWAS</t>
  </si>
  <si>
    <t>MCD Primary School, Kalekhan</t>
  </si>
  <si>
    <t>NAAZ - 1</t>
  </si>
  <si>
    <t>7th</t>
  </si>
  <si>
    <t>SONAM</t>
  </si>
  <si>
    <t>JUBDA</t>
  </si>
  <si>
    <t>PAMINA</t>
  </si>
  <si>
    <t>KIRAN</t>
  </si>
  <si>
    <t>ADIL</t>
  </si>
  <si>
    <t>6th</t>
  </si>
  <si>
    <t>St. Michael Primary School, Jangpura</t>
  </si>
  <si>
    <t>MONU</t>
  </si>
  <si>
    <t>ABDULRAHMAN</t>
  </si>
  <si>
    <t>DOLLY</t>
  </si>
  <si>
    <t>SHABAZ</t>
  </si>
  <si>
    <t>MANTAZIR</t>
  </si>
  <si>
    <t>5th</t>
  </si>
  <si>
    <t>SARFARAZ</t>
  </si>
  <si>
    <t>PRINCE</t>
  </si>
  <si>
    <t>ABHISHEK</t>
  </si>
  <si>
    <t>ZUNI</t>
  </si>
  <si>
    <t>f</t>
  </si>
  <si>
    <t>Air Force Senior Secondary School, Race Couse</t>
  </si>
  <si>
    <t>MANISH</t>
  </si>
  <si>
    <t>4th</t>
  </si>
  <si>
    <t>NITESH</t>
  </si>
  <si>
    <t>3rd</t>
  </si>
  <si>
    <t>NKCC School, Nizamuddin</t>
  </si>
  <si>
    <t>KHUSHBOO - 1</t>
  </si>
  <si>
    <t>KHUSHBOO - 2</t>
  </si>
  <si>
    <t>REHAN - 1</t>
  </si>
  <si>
    <t>ANJALI</t>
  </si>
  <si>
    <t>ROSHNI</t>
  </si>
  <si>
    <t>SADRE</t>
  </si>
  <si>
    <t>2nd</t>
  </si>
  <si>
    <t>NAYAN</t>
  </si>
  <si>
    <t>1st</t>
  </si>
  <si>
    <t>Dr. Radha Krishnan Int.School, Defenc Colony</t>
  </si>
  <si>
    <t>ALKAMMA</t>
  </si>
  <si>
    <t>KHUSI</t>
  </si>
  <si>
    <t>Small Wounder School, Kalekhan</t>
  </si>
  <si>
    <t>SAHID</t>
  </si>
  <si>
    <t>REHAN - 2</t>
  </si>
  <si>
    <t>KG</t>
  </si>
  <si>
    <t>JAHID</t>
  </si>
  <si>
    <t>No</t>
  </si>
  <si>
    <t>ANNU</t>
  </si>
  <si>
    <t>NAAZ - 2 (NEW)</t>
  </si>
  <si>
    <t>GULNAAZ (NEW)</t>
  </si>
  <si>
    <t>SITAL</t>
  </si>
  <si>
    <t>NAYNA</t>
  </si>
  <si>
    <t>ARMAN</t>
  </si>
  <si>
    <t>NISHA</t>
  </si>
  <si>
    <t>session break</t>
  </si>
  <si>
    <t>ADIBA</t>
  </si>
  <si>
    <t>ARAM</t>
  </si>
  <si>
    <t>ABDULLA</t>
  </si>
  <si>
    <t>RUKSAR - 2</t>
  </si>
  <si>
    <t>SAMEER</t>
  </si>
  <si>
    <t>MUSKAN - 2</t>
  </si>
  <si>
    <t>ZOOYA</t>
  </si>
  <si>
    <t>Girls</t>
  </si>
  <si>
    <t>16 heads</t>
  </si>
  <si>
    <t>Kamla Neharu Sarvodaya Kanya Vidyalaya,Jangpura</t>
  </si>
  <si>
    <t>Boys</t>
  </si>
  <si>
    <t>5 heads</t>
  </si>
  <si>
    <t>St'Michael Primary School,Jangpura</t>
  </si>
  <si>
    <t>3 heads</t>
  </si>
  <si>
    <t>DAV Senior Secondary School,Jangpura</t>
  </si>
  <si>
    <t>Government Co-education Se. Sec. School,Bhogal</t>
  </si>
  <si>
    <t>Non-Schooling</t>
  </si>
  <si>
    <t>9 heads</t>
  </si>
  <si>
    <t>MCD Primary School,Kalekhan</t>
  </si>
  <si>
    <t>Schooling</t>
  </si>
  <si>
    <t>1 head</t>
  </si>
  <si>
    <t>DAV Senior Secondary School,Nizamuddin</t>
  </si>
  <si>
    <t>2 heads</t>
  </si>
  <si>
    <t>NP Boys Senior Secondary School,Lodi Road</t>
  </si>
  <si>
    <t>Satyabati Kanya Se.Sec.School,Nizamuddin</t>
  </si>
  <si>
    <t>Dr.Radha Krishnan Int.School.Defenc Colony</t>
  </si>
  <si>
    <t>Air Force Senior Secondary School,Race Couse</t>
  </si>
  <si>
    <t>St'Pauls Diocesan School,Jangpura</t>
  </si>
  <si>
    <t>1head</t>
  </si>
  <si>
    <t>Small Wounder School,Kalekhan</t>
  </si>
  <si>
    <t>NKCC School,Nizamuddin</t>
  </si>
  <si>
    <t xml:space="preserve">15 heads </t>
  </si>
  <si>
    <t>Non-schooling</t>
  </si>
  <si>
    <t>Educational Expenses (48 children)</t>
  </si>
  <si>
    <t>Difference</t>
  </si>
  <si>
    <t>Internet</t>
  </si>
  <si>
    <t>Change in currency rate</t>
  </si>
  <si>
    <t>In USD</t>
  </si>
  <si>
    <t>Smart cube</t>
  </si>
  <si>
    <t>New facility agreed on same price</t>
  </si>
  <si>
    <t>Computer paper</t>
  </si>
  <si>
    <t>Centre</t>
  </si>
  <si>
    <t>Vishal,Jeetender</t>
  </si>
  <si>
    <t>DU -Open University</t>
  </si>
  <si>
    <t>Increase in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</si>
</sst>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43" fontId="4" fillId="0" borderId="0" xfId="1" applyFont="1"/>
    <xf numFmtId="43" fontId="5" fillId="0" borderId="0" xfId="1" applyFont="1"/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43" fontId="5" fillId="0" borderId="0" xfId="0" applyNumberFormat="1" applyFont="1"/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quotePrefix="1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5" fillId="0" borderId="1" xfId="0" quotePrefix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8" fillId="0" borderId="0" xfId="2" applyFont="1" applyAlignment="1">
      <alignment horizontal="center"/>
    </xf>
    <xf numFmtId="0" fontId="10" fillId="0" borderId="0" xfId="2" applyFont="1"/>
    <xf numFmtId="0" fontId="11" fillId="0" borderId="0" xfId="2" applyFont="1"/>
    <xf numFmtId="10" fontId="11" fillId="0" borderId="0" xfId="2" applyNumberFormat="1" applyFont="1" applyAlignment="1">
      <alignment horizontal="right"/>
    </xf>
    <xf numFmtId="9" fontId="11" fillId="0" borderId="0" xfId="2" applyNumberFormat="1" applyFont="1" applyAlignment="1">
      <alignment horizontal="right"/>
    </xf>
    <xf numFmtId="0" fontId="8" fillId="0" borderId="0" xfId="2" applyFont="1"/>
    <xf numFmtId="0" fontId="8" fillId="0" borderId="0" xfId="2" applyFont="1" applyAlignment="1">
      <alignment horizontal="left"/>
    </xf>
    <xf numFmtId="0" fontId="8" fillId="0" borderId="1" xfId="2" applyFont="1" applyBorder="1" applyAlignment="1">
      <alignment horizontal="center"/>
    </xf>
    <xf numFmtId="0" fontId="11" fillId="0" borderId="1" xfId="2" applyFont="1" applyBorder="1"/>
    <xf numFmtId="0" fontId="11" fillId="0" borderId="1" xfId="2" applyFont="1" applyBorder="1" applyAlignment="1">
      <alignment horizontal="center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11" fillId="5" borderId="1" xfId="2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0" fontId="5" fillId="0" borderId="5" xfId="0" quotePrefix="1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0" fontId="4" fillId="6" borderId="1" xfId="0" applyFont="1" applyFill="1" applyBorder="1" applyAlignment="1">
      <alignment horizontal="center"/>
    </xf>
    <xf numFmtId="43" fontId="4" fillId="6" borderId="1" xfId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43" fontId="5" fillId="6" borderId="1" xfId="1" applyFont="1" applyFill="1" applyBorder="1" applyAlignment="1">
      <alignment horizontal="center" vertical="top" wrapText="1"/>
    </xf>
    <xf numFmtId="164" fontId="5" fillId="6" borderId="1" xfId="1" applyNumberFormat="1" applyFont="1" applyFill="1" applyBorder="1" applyAlignment="1">
      <alignment horizontal="center" vertical="top" wrapText="1"/>
    </xf>
    <xf numFmtId="43" fontId="5" fillId="6" borderId="1" xfId="1" applyFont="1" applyFill="1" applyBorder="1" applyAlignment="1">
      <alignment horizontal="center" vertical="top"/>
    </xf>
    <xf numFmtId="164" fontId="5" fillId="6" borderId="1" xfId="1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/>
    </xf>
    <xf numFmtId="43" fontId="4" fillId="6" borderId="1" xfId="1" applyFont="1" applyFill="1" applyBorder="1" applyAlignment="1">
      <alignment horizontal="center" vertical="top"/>
    </xf>
    <xf numFmtId="164" fontId="4" fillId="6" borderId="1" xfId="1" applyNumberFormat="1" applyFont="1" applyFill="1" applyBorder="1" applyAlignment="1">
      <alignment horizontal="center" vertical="top"/>
    </xf>
    <xf numFmtId="164" fontId="5" fillId="6" borderId="1" xfId="1" applyNumberFormat="1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center"/>
    </xf>
    <xf numFmtId="43" fontId="4" fillId="6" borderId="1" xfId="1" applyFont="1" applyFill="1" applyBorder="1" applyAlignment="1">
      <alignment horizontal="center" vertical="top" wrapText="1"/>
    </xf>
    <xf numFmtId="164" fontId="4" fillId="6" borderId="1" xfId="1" applyNumberFormat="1" applyFont="1" applyFill="1" applyBorder="1" applyAlignment="1">
      <alignment horizontal="center" vertical="top" wrapText="1"/>
    </xf>
    <xf numFmtId="0" fontId="5" fillId="6" borderId="0" xfId="0" applyFont="1" applyFill="1" applyAlignment="1">
      <alignment horizontal="right"/>
    </xf>
    <xf numFmtId="164" fontId="5" fillId="6" borderId="0" xfId="0" applyNumberFormat="1" applyFont="1" applyFill="1" applyAlignment="1">
      <alignment horizontal="right"/>
    </xf>
    <xf numFmtId="43" fontId="4" fillId="6" borderId="0" xfId="0" applyNumberFormat="1" applyFont="1" applyFill="1" applyAlignment="1">
      <alignment horizontal="right"/>
    </xf>
    <xf numFmtId="164" fontId="5" fillId="6" borderId="0" xfId="1" applyNumberFormat="1" applyFont="1" applyFill="1" applyAlignment="1">
      <alignment wrapText="1"/>
    </xf>
    <xf numFmtId="43" fontId="4" fillId="6" borderId="1" xfId="0" applyNumberFormat="1" applyFont="1" applyFill="1" applyBorder="1"/>
    <xf numFmtId="0" fontId="5" fillId="6" borderId="1" xfId="0" applyFont="1" applyFill="1" applyBorder="1"/>
    <xf numFmtId="164" fontId="4" fillId="6" borderId="1" xfId="1" applyNumberFormat="1" applyFont="1" applyFill="1" applyBorder="1"/>
    <xf numFmtId="0" fontId="4" fillId="7" borderId="1" xfId="0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top"/>
    </xf>
    <xf numFmtId="0" fontId="4" fillId="7" borderId="0" xfId="0" applyFont="1" applyFill="1" applyAlignment="1">
      <alignment horizontal="right"/>
    </xf>
    <xf numFmtId="0" fontId="4" fillId="7" borderId="0" xfId="0" applyFont="1" applyFill="1"/>
    <xf numFmtId="164" fontId="4" fillId="7" borderId="1" xfId="0" applyNumberFormat="1" applyFont="1" applyFill="1" applyBorder="1"/>
    <xf numFmtId="3" fontId="4" fillId="7" borderId="1" xfId="0" applyNumberFormat="1" applyFont="1" applyFill="1" applyBorder="1"/>
    <xf numFmtId="3" fontId="4" fillId="7" borderId="13" xfId="0" applyNumberFormat="1" applyFont="1" applyFill="1" applyBorder="1" applyAlignment="1">
      <alignment horizontal="center"/>
    </xf>
    <xf numFmtId="3" fontId="4" fillId="7" borderId="10" xfId="0" applyNumberFormat="1" applyFont="1" applyFill="1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43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6" borderId="12" xfId="0" applyNumberFormat="1" applyFont="1" applyFill="1" applyBorder="1" applyAlignment="1">
      <alignment horizontal="center"/>
    </xf>
    <xf numFmtId="43" fontId="4" fillId="6" borderId="9" xfId="0" applyNumberFormat="1" applyFont="1" applyFill="1" applyBorder="1" applyAlignment="1">
      <alignment horizontal="center"/>
    </xf>
    <xf numFmtId="164" fontId="4" fillId="6" borderId="13" xfId="1" applyNumberFormat="1" applyFont="1" applyFill="1" applyBorder="1" applyAlignment="1">
      <alignment horizontal="center"/>
    </xf>
    <xf numFmtId="164" fontId="4" fillId="6" borderId="10" xfId="1" applyNumberFormat="1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/>
    <xf numFmtId="0" fontId="5" fillId="0" borderId="1" xfId="0" quotePrefix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quotePrefix="1" applyFont="1" applyFill="1" applyBorder="1" applyAlignment="1">
      <alignment horizontal="center" vertical="top"/>
    </xf>
    <xf numFmtId="43" fontId="5" fillId="0" borderId="0" xfId="1" applyFont="1" applyFill="1"/>
    <xf numFmtId="9" fontId="5" fillId="0" borderId="0" xfId="3" applyFont="1" applyAlignment="1">
      <alignment horizontal="center"/>
    </xf>
    <xf numFmtId="9" fontId="5" fillId="0" borderId="0" xfId="3" applyFont="1"/>
    <xf numFmtId="9" fontId="4" fillId="2" borderId="1" xfId="3" applyFont="1" applyFill="1" applyBorder="1" applyAlignment="1">
      <alignment horizontal="center"/>
    </xf>
    <xf numFmtId="9" fontId="5" fillId="0" borderId="1" xfId="3" applyFont="1" applyBorder="1"/>
    <xf numFmtId="9" fontId="4" fillId="0" borderId="1" xfId="3" applyFont="1" applyBorder="1"/>
    <xf numFmtId="9" fontId="4" fillId="0" borderId="0" xfId="3" applyFont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pane xSplit="1" ySplit="10" topLeftCell="B23" activePane="bottomRight" state="frozen"/>
      <selection pane="topRight" activeCell="B1" sqref="B1"/>
      <selection pane="bottomLeft" activeCell="A11" sqref="A11"/>
      <selection pane="bottomRight" activeCell="K54" sqref="K54"/>
    </sheetView>
  </sheetViews>
  <sheetFormatPr defaultRowHeight="12.75" x14ac:dyDescent="0.2"/>
  <cols>
    <col min="1" max="1" width="6.140625" style="1" customWidth="1"/>
    <col min="2" max="2" width="28" style="1" customWidth="1"/>
    <col min="3" max="3" width="11.28515625" style="1" customWidth="1"/>
    <col min="4" max="4" width="9.28515625" style="1" customWidth="1"/>
    <col min="5" max="5" width="6.28515625" style="1" customWidth="1"/>
    <col min="6" max="6" width="6.140625" style="1" customWidth="1"/>
    <col min="7" max="7" width="12.7109375" style="1" customWidth="1"/>
    <col min="8" max="8" width="10.28515625" style="1" customWidth="1"/>
    <col min="9" max="9" width="10" style="2" bestFit="1" customWidth="1"/>
    <col min="10" max="10" width="11" style="2" bestFit="1" customWidth="1"/>
    <col min="11" max="11" width="12" style="120" customWidth="1"/>
    <col min="12" max="12" width="20.140625" style="1" bestFit="1" customWidth="1"/>
    <col min="13" max="13" width="8.42578125" style="1" customWidth="1"/>
    <col min="14" max="16384" width="9.140625" style="1"/>
  </cols>
  <sheetData>
    <row r="1" spans="1:14" ht="15" x14ac:dyDescent="0.25">
      <c r="A1" s="96" t="s">
        <v>52</v>
      </c>
      <c r="B1" s="97"/>
      <c r="C1" s="97"/>
      <c r="D1" s="97"/>
      <c r="E1" s="97"/>
      <c r="F1" s="97"/>
      <c r="G1" s="97"/>
      <c r="H1" s="97"/>
      <c r="I1" s="18"/>
      <c r="J1" s="20"/>
      <c r="K1" s="119"/>
      <c r="L1" s="4"/>
      <c r="M1" s="14"/>
    </row>
    <row r="2" spans="1:14" x14ac:dyDescent="0.2">
      <c r="A2" s="100" t="s">
        <v>49</v>
      </c>
      <c r="B2" s="100"/>
      <c r="C2" s="100"/>
      <c r="D2" s="100"/>
      <c r="E2" s="100"/>
      <c r="F2" s="100"/>
      <c r="G2" s="100"/>
      <c r="H2" s="100"/>
      <c r="I2" s="18"/>
      <c r="J2" s="20"/>
      <c r="K2" s="119"/>
      <c r="L2" s="4"/>
      <c r="M2" s="14"/>
    </row>
    <row r="3" spans="1:14" x14ac:dyDescent="0.2">
      <c r="A3" s="12"/>
      <c r="B3" s="4"/>
      <c r="C3" s="4"/>
      <c r="D3" s="4"/>
      <c r="E3" s="4"/>
      <c r="F3" s="4"/>
      <c r="G3" s="4"/>
      <c r="H3" s="4"/>
      <c r="I3" s="18"/>
      <c r="J3" s="20"/>
      <c r="K3" s="119"/>
      <c r="L3" s="4"/>
      <c r="M3" s="14"/>
    </row>
    <row r="4" spans="1:14" x14ac:dyDescent="0.2">
      <c r="A4" s="2" t="s">
        <v>50</v>
      </c>
      <c r="I4" s="18"/>
      <c r="J4" s="20"/>
      <c r="K4" s="119"/>
      <c r="L4" s="4"/>
      <c r="M4" s="14"/>
    </row>
    <row r="5" spans="1:14" x14ac:dyDescent="0.2">
      <c r="A5" s="11" t="s">
        <v>51</v>
      </c>
      <c r="B5" s="10"/>
      <c r="C5" s="10"/>
      <c r="D5" s="10"/>
      <c r="E5" s="10"/>
      <c r="F5" s="10"/>
      <c r="G5" s="10"/>
      <c r="H5" s="10"/>
      <c r="I5" s="18"/>
      <c r="J5" s="20"/>
      <c r="K5" s="119"/>
      <c r="L5" s="4"/>
      <c r="M5" s="14"/>
    </row>
    <row r="6" spans="1:14" x14ac:dyDescent="0.2">
      <c r="A6" s="11"/>
      <c r="B6" s="10"/>
      <c r="C6" s="10"/>
      <c r="D6" s="10"/>
      <c r="E6" s="10"/>
      <c r="F6" s="10"/>
      <c r="G6" s="10"/>
      <c r="H6" s="10"/>
      <c r="I6" s="18"/>
      <c r="J6" s="20"/>
      <c r="K6" s="119"/>
      <c r="L6" s="4"/>
      <c r="M6" s="14"/>
    </row>
    <row r="7" spans="1:14" x14ac:dyDescent="0.2">
      <c r="A7" s="101" t="s">
        <v>53</v>
      </c>
      <c r="B7" s="100"/>
      <c r="C7" s="100"/>
      <c r="D7" s="100"/>
      <c r="E7" s="100"/>
      <c r="F7" s="100"/>
      <c r="G7" s="100"/>
      <c r="H7" s="100"/>
      <c r="I7" s="18"/>
      <c r="J7" s="20"/>
      <c r="K7" s="119"/>
      <c r="L7" s="4"/>
      <c r="M7" s="14"/>
    </row>
    <row r="8" spans="1:14" x14ac:dyDescent="0.2">
      <c r="G8" s="95" t="s">
        <v>71</v>
      </c>
      <c r="H8" s="95"/>
    </row>
    <row r="9" spans="1:14" x14ac:dyDescent="0.2">
      <c r="A9" s="32" t="s">
        <v>0</v>
      </c>
      <c r="B9" s="32" t="s">
        <v>37</v>
      </c>
      <c r="C9" s="32" t="s">
        <v>15</v>
      </c>
      <c r="D9" s="32" t="s">
        <v>17</v>
      </c>
      <c r="E9" s="32" t="s">
        <v>24</v>
      </c>
      <c r="F9" s="32" t="s">
        <v>19</v>
      </c>
      <c r="G9" s="32" t="s">
        <v>21</v>
      </c>
      <c r="H9" s="32" t="s">
        <v>21</v>
      </c>
      <c r="I9" s="32">
        <v>2016</v>
      </c>
      <c r="J9" s="32" t="s">
        <v>205</v>
      </c>
      <c r="K9" s="121" t="s">
        <v>72</v>
      </c>
      <c r="L9" s="12"/>
      <c r="M9" s="12"/>
    </row>
    <row r="10" spans="1:14" x14ac:dyDescent="0.2">
      <c r="A10" s="32"/>
      <c r="B10" s="32"/>
      <c r="C10" s="32" t="s">
        <v>16</v>
      </c>
      <c r="D10" s="32" t="s">
        <v>18</v>
      </c>
      <c r="E10" s="32" t="s">
        <v>17</v>
      </c>
      <c r="F10" s="32" t="s">
        <v>20</v>
      </c>
      <c r="G10" s="32" t="s">
        <v>22</v>
      </c>
      <c r="H10" s="32" t="s">
        <v>23</v>
      </c>
      <c r="I10" s="32" t="s">
        <v>22</v>
      </c>
      <c r="J10" s="32"/>
      <c r="K10" s="121"/>
      <c r="L10" s="4"/>
      <c r="M10" s="4"/>
    </row>
    <row r="11" spans="1:14" x14ac:dyDescent="0.2">
      <c r="A11" s="21" t="s">
        <v>3</v>
      </c>
      <c r="B11" s="21" t="s">
        <v>1</v>
      </c>
      <c r="C11" s="21"/>
      <c r="D11" s="21"/>
      <c r="E11" s="21"/>
      <c r="F11" s="21"/>
      <c r="G11" s="60"/>
      <c r="H11" s="60"/>
      <c r="I11" s="81"/>
      <c r="J11" s="31"/>
      <c r="K11" s="122"/>
    </row>
    <row r="12" spans="1:14" x14ac:dyDescent="0.2">
      <c r="A12" s="21">
        <v>1</v>
      </c>
      <c r="B12" s="21" t="s">
        <v>54</v>
      </c>
      <c r="C12" s="22">
        <v>48</v>
      </c>
      <c r="D12" s="22" t="s">
        <v>27</v>
      </c>
      <c r="E12" s="22">
        <v>12</v>
      </c>
      <c r="F12" s="22">
        <v>50</v>
      </c>
      <c r="G12" s="61">
        <f>+C12*E12*F12</f>
        <v>28800</v>
      </c>
      <c r="H12" s="62">
        <f>+G12/67</f>
        <v>429.85074626865674</v>
      </c>
      <c r="I12" s="82">
        <v>34800</v>
      </c>
      <c r="J12" s="51">
        <f>G12-I12</f>
        <v>-6000</v>
      </c>
      <c r="K12" s="122">
        <f>J12/I12</f>
        <v>-0.17241379310344829</v>
      </c>
      <c r="L12" s="8"/>
      <c r="M12" s="7"/>
      <c r="N12" s="8"/>
    </row>
    <row r="13" spans="1:14" ht="25.5" x14ac:dyDescent="0.2">
      <c r="A13" s="22"/>
      <c r="B13" s="24" t="s">
        <v>39</v>
      </c>
      <c r="C13" s="23"/>
      <c r="D13" s="22"/>
      <c r="E13" s="22"/>
      <c r="F13" s="22"/>
      <c r="G13" s="61"/>
      <c r="H13" s="62"/>
      <c r="I13" s="83"/>
      <c r="J13" s="28"/>
      <c r="K13" s="122"/>
      <c r="L13" s="8"/>
      <c r="M13" s="7"/>
      <c r="N13" s="8"/>
    </row>
    <row r="14" spans="1:14" x14ac:dyDescent="0.2">
      <c r="A14" s="21">
        <v>2</v>
      </c>
      <c r="B14" s="21" t="s">
        <v>25</v>
      </c>
      <c r="C14" s="22">
        <v>63</v>
      </c>
      <c r="D14" s="22" t="s">
        <v>26</v>
      </c>
      <c r="E14" s="22">
        <v>1</v>
      </c>
      <c r="F14" s="22">
        <v>700</v>
      </c>
      <c r="G14" s="61">
        <f>+C14*E14*F14</f>
        <v>44100</v>
      </c>
      <c r="H14" s="62">
        <f>+G14/67</f>
        <v>658.20895522388059</v>
      </c>
      <c r="I14" s="82">
        <v>44100</v>
      </c>
      <c r="J14" s="51">
        <f>G14-I14</f>
        <v>0</v>
      </c>
      <c r="K14" s="122"/>
      <c r="L14" s="8"/>
      <c r="M14" s="7"/>
      <c r="N14" s="8"/>
    </row>
    <row r="15" spans="1:14" ht="38.25" x14ac:dyDescent="0.2">
      <c r="A15" s="22"/>
      <c r="B15" s="24" t="s">
        <v>43</v>
      </c>
      <c r="C15" s="24"/>
      <c r="D15" s="24"/>
      <c r="E15" s="24"/>
      <c r="F15" s="24"/>
      <c r="G15" s="63"/>
      <c r="H15" s="64"/>
      <c r="I15" s="83"/>
      <c r="J15" s="28"/>
      <c r="K15" s="122"/>
      <c r="L15" s="8"/>
      <c r="M15" s="7"/>
      <c r="N15" s="8"/>
    </row>
    <row r="16" spans="1:14" x14ac:dyDescent="0.2">
      <c r="A16" s="21">
        <v>3</v>
      </c>
      <c r="B16" s="30" t="s">
        <v>55</v>
      </c>
      <c r="C16" s="24">
        <v>63</v>
      </c>
      <c r="D16" s="22" t="s">
        <v>34</v>
      </c>
      <c r="E16" s="22">
        <v>2</v>
      </c>
      <c r="F16" s="22">
        <v>350</v>
      </c>
      <c r="G16" s="61">
        <f>+C16*E16*F16</f>
        <v>44100</v>
      </c>
      <c r="H16" s="62">
        <f>+G16/67</f>
        <v>658.20895522388059</v>
      </c>
      <c r="I16" s="82">
        <v>44100</v>
      </c>
      <c r="J16" s="51">
        <f>G16-I16</f>
        <v>0</v>
      </c>
      <c r="K16" s="122"/>
      <c r="L16" s="8"/>
      <c r="M16" s="7"/>
      <c r="N16" s="8"/>
    </row>
    <row r="17" spans="1:14" ht="38.25" x14ac:dyDescent="0.2">
      <c r="A17" s="22"/>
      <c r="B17" s="24" t="s">
        <v>43</v>
      </c>
      <c r="C17" s="24"/>
      <c r="D17" s="24"/>
      <c r="E17" s="24"/>
      <c r="F17" s="24"/>
      <c r="G17" s="63"/>
      <c r="H17" s="64"/>
      <c r="I17" s="83"/>
      <c r="J17" s="28"/>
      <c r="K17" s="122"/>
      <c r="L17" s="8"/>
      <c r="M17" s="7"/>
      <c r="N17" s="8"/>
    </row>
    <row r="18" spans="1:14" x14ac:dyDescent="0.2">
      <c r="A18" s="21">
        <v>4</v>
      </c>
      <c r="B18" s="21" t="s">
        <v>28</v>
      </c>
      <c r="C18" s="22">
        <v>63</v>
      </c>
      <c r="D18" s="22" t="s">
        <v>38</v>
      </c>
      <c r="E18" s="22">
        <v>313</v>
      </c>
      <c r="F18" s="22">
        <v>20</v>
      </c>
      <c r="G18" s="61">
        <f>+C18*E18*F18</f>
        <v>394380</v>
      </c>
      <c r="H18" s="62">
        <f>+G18/67</f>
        <v>5886.2686567164183</v>
      </c>
      <c r="I18" s="82">
        <v>354942</v>
      </c>
      <c r="J18" s="51">
        <f>G18-I18</f>
        <v>39438</v>
      </c>
      <c r="K18" s="122">
        <f>J18/I18</f>
        <v>0.1111111111111111</v>
      </c>
      <c r="L18" s="8" t="s">
        <v>215</v>
      </c>
      <c r="M18" s="7"/>
      <c r="N18" s="8"/>
    </row>
    <row r="19" spans="1:14" x14ac:dyDescent="0.2">
      <c r="A19" s="22"/>
      <c r="B19" s="25" t="s">
        <v>47</v>
      </c>
      <c r="C19" s="25"/>
      <c r="D19" s="25"/>
      <c r="E19" s="25"/>
      <c r="F19" s="25"/>
      <c r="G19" s="65"/>
      <c r="H19" s="66"/>
      <c r="I19" s="81"/>
      <c r="J19" s="31"/>
      <c r="K19" s="122"/>
      <c r="L19" s="8"/>
      <c r="M19" s="7"/>
      <c r="N19" s="8"/>
    </row>
    <row r="20" spans="1:14" x14ac:dyDescent="0.2">
      <c r="A20" s="22"/>
      <c r="B20" s="22" t="s">
        <v>48</v>
      </c>
      <c r="C20" s="22"/>
      <c r="D20" s="22"/>
      <c r="E20" s="22"/>
      <c r="F20" s="22"/>
      <c r="G20" s="67"/>
      <c r="H20" s="67"/>
      <c r="I20" s="81"/>
      <c r="J20" s="31"/>
      <c r="K20" s="122"/>
    </row>
    <row r="21" spans="1:14" x14ac:dyDescent="0.2">
      <c r="A21" s="21">
        <v>5</v>
      </c>
      <c r="B21" s="28" t="s">
        <v>29</v>
      </c>
      <c r="C21" s="22"/>
      <c r="D21" s="22"/>
      <c r="E21" s="22"/>
      <c r="F21" s="22"/>
      <c r="G21" s="67"/>
      <c r="H21" s="67"/>
      <c r="I21" s="81"/>
      <c r="J21" s="31"/>
      <c r="K21" s="122"/>
      <c r="L21" s="8"/>
      <c r="M21" s="7"/>
      <c r="N21" s="8"/>
    </row>
    <row r="22" spans="1:14" x14ac:dyDescent="0.2">
      <c r="A22" s="21"/>
      <c r="B22" s="29" t="s">
        <v>60</v>
      </c>
      <c r="C22" s="25">
        <v>2</v>
      </c>
      <c r="D22" s="25" t="s">
        <v>27</v>
      </c>
      <c r="E22" s="25">
        <v>12</v>
      </c>
      <c r="F22" s="116">
        <v>6000</v>
      </c>
      <c r="G22" s="61">
        <f>+C22*E22*F22</f>
        <v>144000</v>
      </c>
      <c r="H22" s="62">
        <f>+G22/67</f>
        <v>2149.2537313432836</v>
      </c>
      <c r="I22" s="82">
        <v>288000</v>
      </c>
      <c r="J22" s="51">
        <f>(G22+G23)-I22</f>
        <v>-126000</v>
      </c>
      <c r="K22" s="122">
        <f>J22/I22</f>
        <v>-0.4375</v>
      </c>
      <c r="L22" s="8"/>
      <c r="M22" s="7"/>
      <c r="N22" s="8"/>
    </row>
    <row r="23" spans="1:14" x14ac:dyDescent="0.2">
      <c r="A23" s="21"/>
      <c r="B23" s="117" t="s">
        <v>61</v>
      </c>
      <c r="C23" s="25">
        <v>1</v>
      </c>
      <c r="D23" s="25" t="s">
        <v>27</v>
      </c>
      <c r="E23" s="25">
        <v>12</v>
      </c>
      <c r="F23" s="25">
        <v>1500</v>
      </c>
      <c r="G23" s="61">
        <f>+C23*E23*F23</f>
        <v>18000</v>
      </c>
      <c r="H23" s="62">
        <f>+G23/67</f>
        <v>268.65671641791045</v>
      </c>
      <c r="I23" s="81"/>
      <c r="J23" s="31"/>
      <c r="K23" s="122"/>
      <c r="L23" s="8" t="s">
        <v>209</v>
      </c>
      <c r="M23" s="7"/>
      <c r="N23" s="8"/>
    </row>
    <row r="24" spans="1:14" x14ac:dyDescent="0.2">
      <c r="A24" s="21">
        <v>6</v>
      </c>
      <c r="B24" s="21" t="s">
        <v>204</v>
      </c>
      <c r="C24" s="21"/>
      <c r="D24" s="21"/>
      <c r="E24" s="21"/>
      <c r="F24" s="21"/>
      <c r="G24" s="61"/>
      <c r="H24" s="62"/>
      <c r="I24" s="81"/>
      <c r="J24" s="31"/>
      <c r="K24" s="122"/>
      <c r="L24" s="8"/>
      <c r="M24" s="7"/>
      <c r="N24" s="8"/>
    </row>
    <row r="25" spans="1:14" x14ac:dyDescent="0.2">
      <c r="A25" s="22"/>
      <c r="B25" s="26" t="s">
        <v>4</v>
      </c>
      <c r="C25" s="26">
        <v>48</v>
      </c>
      <c r="D25" s="25" t="s">
        <v>27</v>
      </c>
      <c r="E25" s="25">
        <v>12</v>
      </c>
      <c r="F25" s="25">
        <v>275</v>
      </c>
      <c r="G25" s="61">
        <f>+C25*E25*F25</f>
        <v>158400</v>
      </c>
      <c r="H25" s="62">
        <f>+G25/67</f>
        <v>2364.1791044776119</v>
      </c>
      <c r="I25" s="82">
        <v>181500</v>
      </c>
      <c r="J25" s="51">
        <f>(G25+G26+G27)-I25</f>
        <v>95100</v>
      </c>
      <c r="K25" s="122">
        <f>J25/I25</f>
        <v>0.52396694214876038</v>
      </c>
      <c r="L25" s="8"/>
      <c r="M25" s="7"/>
      <c r="N25" s="8"/>
    </row>
    <row r="26" spans="1:14" x14ac:dyDescent="0.2">
      <c r="A26" s="22"/>
      <c r="B26" s="113" t="s">
        <v>59</v>
      </c>
      <c r="C26" s="26">
        <v>1</v>
      </c>
      <c r="D26" s="25" t="s">
        <v>27</v>
      </c>
      <c r="E26" s="25">
        <v>12</v>
      </c>
      <c r="F26" s="25">
        <f>2990+1200</f>
        <v>4190</v>
      </c>
      <c r="G26" s="61">
        <f>+F26*E26</f>
        <v>50280</v>
      </c>
      <c r="H26" s="62">
        <f>+G26/67</f>
        <v>750.44776119402979</v>
      </c>
      <c r="I26" s="81"/>
      <c r="J26" s="31"/>
      <c r="K26" s="122"/>
      <c r="L26" s="8" t="s">
        <v>209</v>
      </c>
      <c r="M26" s="7"/>
      <c r="N26" s="8"/>
    </row>
    <row r="27" spans="1:14" x14ac:dyDescent="0.2">
      <c r="A27" s="22"/>
      <c r="B27" s="113" t="s">
        <v>59</v>
      </c>
      <c r="C27" s="26">
        <v>1</v>
      </c>
      <c r="D27" s="25" t="s">
        <v>27</v>
      </c>
      <c r="E27" s="25">
        <v>12</v>
      </c>
      <c r="F27" s="25">
        <f>4660+1000</f>
        <v>5660</v>
      </c>
      <c r="G27" s="61">
        <f>+F27*E27</f>
        <v>67920</v>
      </c>
      <c r="H27" s="62">
        <f>+G27/67</f>
        <v>1013.7313432835821</v>
      </c>
      <c r="I27" s="81"/>
      <c r="J27" s="31"/>
      <c r="K27" s="122"/>
      <c r="L27" s="8" t="s">
        <v>209</v>
      </c>
      <c r="M27" s="7"/>
      <c r="N27" s="8"/>
    </row>
    <row r="28" spans="1:14" x14ac:dyDescent="0.2">
      <c r="A28" s="22"/>
      <c r="B28" s="27" t="s">
        <v>31</v>
      </c>
      <c r="C28" s="27">
        <v>48</v>
      </c>
      <c r="D28" s="22" t="s">
        <v>30</v>
      </c>
      <c r="E28" s="27">
        <v>1</v>
      </c>
      <c r="F28" s="27">
        <v>550</v>
      </c>
      <c r="G28" s="61">
        <f>+C28*E28*F28</f>
        <v>26400</v>
      </c>
      <c r="H28" s="62">
        <f>+G28/67</f>
        <v>394.02985074626866</v>
      </c>
      <c r="I28" s="82">
        <v>30250</v>
      </c>
      <c r="J28" s="51">
        <f>G28-I28</f>
        <v>-3850</v>
      </c>
      <c r="K28" s="122">
        <f>J28/I28</f>
        <v>-0.12727272727272726</v>
      </c>
      <c r="L28" s="8"/>
      <c r="M28" s="7"/>
      <c r="N28" s="8"/>
    </row>
    <row r="29" spans="1:14" x14ac:dyDescent="0.2">
      <c r="A29" s="21">
        <v>7</v>
      </c>
      <c r="B29" s="28" t="s">
        <v>5</v>
      </c>
      <c r="C29" s="28"/>
      <c r="D29" s="28"/>
      <c r="E29" s="28"/>
      <c r="F29" s="28"/>
      <c r="G29" s="68"/>
      <c r="H29" s="69"/>
      <c r="I29" s="81"/>
      <c r="J29" s="31"/>
      <c r="K29" s="122"/>
      <c r="L29" s="8"/>
      <c r="M29" s="7"/>
      <c r="N29" s="8"/>
    </row>
    <row r="30" spans="1:14" x14ac:dyDescent="0.2">
      <c r="A30" s="22"/>
      <c r="B30" s="29" t="s">
        <v>32</v>
      </c>
      <c r="C30" s="29">
        <v>1</v>
      </c>
      <c r="D30" s="25" t="s">
        <v>27</v>
      </c>
      <c r="E30" s="29">
        <v>12</v>
      </c>
      <c r="F30" s="29">
        <v>7000</v>
      </c>
      <c r="G30" s="61">
        <f t="shared" ref="G30:G34" si="0">+C30*E30*F30</f>
        <v>84000</v>
      </c>
      <c r="H30" s="62">
        <f>+G30/67</f>
        <v>1253.7313432835822</v>
      </c>
      <c r="I30" s="82">
        <v>84000</v>
      </c>
      <c r="J30" s="52">
        <v>0</v>
      </c>
      <c r="K30" s="122"/>
      <c r="L30" s="8"/>
      <c r="M30" s="7"/>
      <c r="N30" s="8"/>
    </row>
    <row r="31" spans="1:14" x14ac:dyDescent="0.2">
      <c r="A31" s="22"/>
      <c r="B31" s="29" t="s">
        <v>6</v>
      </c>
      <c r="C31" s="29">
        <v>1</v>
      </c>
      <c r="D31" s="25" t="s">
        <v>27</v>
      </c>
      <c r="E31" s="29">
        <v>12</v>
      </c>
      <c r="F31" s="29">
        <v>9500</v>
      </c>
      <c r="G31" s="61">
        <f t="shared" si="0"/>
        <v>114000</v>
      </c>
      <c r="H31" s="62">
        <f>+G31/67</f>
        <v>1701.4925373134329</v>
      </c>
      <c r="I31" s="82">
        <v>108000</v>
      </c>
      <c r="J31" s="52">
        <f t="shared" ref="J31:J32" si="1">G31-I31</f>
        <v>6000</v>
      </c>
      <c r="K31" s="122">
        <f>J31/I31</f>
        <v>5.5555555555555552E-2</v>
      </c>
      <c r="L31" s="8"/>
      <c r="M31" s="7"/>
      <c r="N31" s="8"/>
    </row>
    <row r="32" spans="1:14" x14ac:dyDescent="0.2">
      <c r="A32" s="22"/>
      <c r="B32" s="29" t="s">
        <v>14</v>
      </c>
      <c r="C32" s="29">
        <v>2</v>
      </c>
      <c r="D32" s="25" t="s">
        <v>27</v>
      </c>
      <c r="E32" s="29">
        <v>12</v>
      </c>
      <c r="F32" s="29">
        <v>4500</v>
      </c>
      <c r="G32" s="61">
        <f t="shared" si="0"/>
        <v>108000</v>
      </c>
      <c r="H32" s="62">
        <f>+G32/67</f>
        <v>1611.9402985074628</v>
      </c>
      <c r="I32" s="82">
        <v>96000</v>
      </c>
      <c r="J32" s="52">
        <f t="shared" si="1"/>
        <v>12000</v>
      </c>
      <c r="K32" s="122">
        <f>J32/I32</f>
        <v>0.125</v>
      </c>
      <c r="L32" s="8"/>
      <c r="M32" s="7"/>
      <c r="N32" s="8"/>
    </row>
    <row r="33" spans="1:14" x14ac:dyDescent="0.2">
      <c r="A33" s="22"/>
      <c r="B33" s="29" t="s">
        <v>44</v>
      </c>
      <c r="C33" s="29">
        <v>1</v>
      </c>
      <c r="D33" s="25" t="s">
        <v>27</v>
      </c>
      <c r="E33" s="29">
        <v>12</v>
      </c>
      <c r="F33" s="29">
        <v>3000</v>
      </c>
      <c r="G33" s="61">
        <f t="shared" si="0"/>
        <v>36000</v>
      </c>
      <c r="H33" s="62">
        <f>+G33/67</f>
        <v>537.31343283582089</v>
      </c>
      <c r="I33" s="82">
        <v>36000</v>
      </c>
      <c r="J33" s="51">
        <f>G33-I33</f>
        <v>0</v>
      </c>
      <c r="K33" s="122"/>
      <c r="L33" s="8"/>
      <c r="M33" s="7"/>
      <c r="N33" s="8"/>
    </row>
    <row r="34" spans="1:14" x14ac:dyDescent="0.2">
      <c r="A34" s="22"/>
      <c r="B34" s="29" t="s">
        <v>33</v>
      </c>
      <c r="C34" s="29">
        <v>1</v>
      </c>
      <c r="D34" s="25" t="s">
        <v>27</v>
      </c>
      <c r="E34" s="29">
        <v>12</v>
      </c>
      <c r="F34" s="29">
        <v>3500</v>
      </c>
      <c r="G34" s="61">
        <f t="shared" si="0"/>
        <v>42000</v>
      </c>
      <c r="H34" s="62">
        <f>+G34/67</f>
        <v>626.8656716417911</v>
      </c>
      <c r="I34" s="82">
        <v>42000</v>
      </c>
      <c r="J34" s="51">
        <f>G34-I34</f>
        <v>0</v>
      </c>
      <c r="K34" s="122"/>
      <c r="L34" s="8"/>
      <c r="M34" s="7"/>
      <c r="N34" s="8"/>
    </row>
    <row r="35" spans="1:14" x14ac:dyDescent="0.2">
      <c r="A35" s="21" t="s">
        <v>7</v>
      </c>
      <c r="B35" s="21" t="s">
        <v>2</v>
      </c>
      <c r="C35" s="22"/>
      <c r="D35" s="22"/>
      <c r="E35" s="22"/>
      <c r="F35" s="22"/>
      <c r="G35" s="67"/>
      <c r="H35" s="67"/>
      <c r="I35" s="81"/>
      <c r="J35" s="31"/>
      <c r="K35" s="122"/>
      <c r="L35" s="8"/>
      <c r="M35" s="7"/>
      <c r="N35" s="8"/>
    </row>
    <row r="36" spans="1:14" x14ac:dyDescent="0.2">
      <c r="A36" s="21">
        <v>1</v>
      </c>
      <c r="B36" s="22" t="s">
        <v>40</v>
      </c>
      <c r="C36" s="27">
        <v>1</v>
      </c>
      <c r="D36" s="25" t="s">
        <v>41</v>
      </c>
      <c r="E36" s="29">
        <v>1</v>
      </c>
      <c r="F36" s="27">
        <v>20000</v>
      </c>
      <c r="G36" s="61">
        <f>+C36*E36*F36</f>
        <v>20000</v>
      </c>
      <c r="H36" s="62">
        <f>+G36/67</f>
        <v>298.50746268656718</v>
      </c>
      <c r="I36" s="82">
        <v>20000</v>
      </c>
      <c r="J36" s="51">
        <f>G36-I36</f>
        <v>0</v>
      </c>
      <c r="K36" s="122"/>
      <c r="L36" s="8"/>
      <c r="M36" s="7"/>
      <c r="N36" s="8"/>
    </row>
    <row r="37" spans="1:14" x14ac:dyDescent="0.2">
      <c r="A37" s="21">
        <v>2</v>
      </c>
      <c r="B37" s="114" t="s">
        <v>8</v>
      </c>
      <c r="C37" s="22">
        <v>1</v>
      </c>
      <c r="D37" s="25" t="s">
        <v>27</v>
      </c>
      <c r="E37" s="29">
        <v>12</v>
      </c>
      <c r="F37" s="22">
        <v>18000</v>
      </c>
      <c r="G37" s="61">
        <f>+C37*E37*F37</f>
        <v>216000</v>
      </c>
      <c r="H37" s="62">
        <f>+G37/67</f>
        <v>3223.8805970149256</v>
      </c>
      <c r="I37" s="82">
        <v>217800</v>
      </c>
      <c r="J37" s="51">
        <f>G37-I37</f>
        <v>-1800</v>
      </c>
      <c r="K37" s="122">
        <f>J37/I37</f>
        <v>-8.2644628099173556E-3</v>
      </c>
      <c r="L37" s="8" t="s">
        <v>210</v>
      </c>
      <c r="M37" s="7"/>
      <c r="N37" s="8"/>
    </row>
    <row r="38" spans="1:14" x14ac:dyDescent="0.2">
      <c r="A38" s="21">
        <v>3</v>
      </c>
      <c r="B38" s="22" t="s">
        <v>9</v>
      </c>
      <c r="C38" s="22">
        <v>1</v>
      </c>
      <c r="D38" s="25" t="s">
        <v>27</v>
      </c>
      <c r="E38" s="29">
        <v>12</v>
      </c>
      <c r="F38" s="22">
        <v>3000</v>
      </c>
      <c r="G38" s="61">
        <f>+C38*E38*F38</f>
        <v>36000</v>
      </c>
      <c r="H38" s="62">
        <f>+G38/67</f>
        <v>537.31343283582089</v>
      </c>
      <c r="I38" s="82">
        <v>36000</v>
      </c>
      <c r="J38" s="51">
        <f>G38-I38</f>
        <v>0</v>
      </c>
      <c r="K38" s="122"/>
    </row>
    <row r="39" spans="1:14" x14ac:dyDescent="0.2">
      <c r="A39" s="21">
        <v>4</v>
      </c>
      <c r="B39" s="22" t="s">
        <v>10</v>
      </c>
      <c r="C39" s="22">
        <v>1</v>
      </c>
      <c r="D39" s="25" t="s">
        <v>27</v>
      </c>
      <c r="E39" s="29">
        <v>12</v>
      </c>
      <c r="F39" s="22">
        <v>3000</v>
      </c>
      <c r="G39" s="61">
        <f>+C39*E39*F39</f>
        <v>36000</v>
      </c>
      <c r="H39" s="62">
        <f>+G39/67</f>
        <v>537.31343283582089</v>
      </c>
      <c r="I39" s="82">
        <v>30000</v>
      </c>
      <c r="J39" s="51">
        <f>G39-I39</f>
        <v>6000</v>
      </c>
      <c r="K39" s="122">
        <f>J39/I39</f>
        <v>0.2</v>
      </c>
      <c r="L39" s="8" t="s">
        <v>206</v>
      </c>
      <c r="M39" s="7"/>
      <c r="N39" s="8"/>
    </row>
    <row r="40" spans="1:14" x14ac:dyDescent="0.2">
      <c r="A40" s="22"/>
      <c r="B40" s="22" t="s">
        <v>11</v>
      </c>
      <c r="C40" s="22"/>
      <c r="D40" s="22"/>
      <c r="E40" s="22"/>
      <c r="F40" s="22"/>
      <c r="G40" s="61"/>
      <c r="H40" s="70"/>
      <c r="I40" s="81"/>
      <c r="J40" s="31"/>
      <c r="K40" s="122"/>
      <c r="L40" s="8"/>
      <c r="M40" s="7"/>
      <c r="N40" s="8"/>
    </row>
    <row r="41" spans="1:14" x14ac:dyDescent="0.2">
      <c r="A41" s="21">
        <v>5</v>
      </c>
      <c r="B41" s="115" t="s">
        <v>12</v>
      </c>
      <c r="C41" s="22">
        <v>1</v>
      </c>
      <c r="D41" s="25" t="s">
        <v>27</v>
      </c>
      <c r="E41" s="29">
        <v>12</v>
      </c>
      <c r="F41" s="22">
        <v>3000</v>
      </c>
      <c r="G41" s="61">
        <f>+C41*E41*F41</f>
        <v>36000</v>
      </c>
      <c r="H41" s="62">
        <f>+G41/67</f>
        <v>537.31343283582089</v>
      </c>
      <c r="I41" s="82">
        <v>24000</v>
      </c>
      <c r="J41" s="51">
        <f>G41-I41</f>
        <v>12000</v>
      </c>
      <c r="K41" s="122">
        <f>J41/I41</f>
        <v>0.5</v>
      </c>
      <c r="L41" s="8" t="s">
        <v>211</v>
      </c>
      <c r="M41" s="7"/>
      <c r="N41" s="8"/>
    </row>
    <row r="42" spans="1:14" ht="25.5" x14ac:dyDescent="0.2">
      <c r="A42" s="22"/>
      <c r="B42" s="24" t="s">
        <v>13</v>
      </c>
      <c r="C42" s="24"/>
      <c r="D42" s="24"/>
      <c r="E42" s="24"/>
      <c r="F42" s="24"/>
      <c r="G42" s="63"/>
      <c r="H42" s="64"/>
      <c r="I42" s="83"/>
      <c r="J42" s="28"/>
      <c r="K42" s="122"/>
      <c r="L42" s="8"/>
      <c r="M42" s="7"/>
      <c r="N42" s="8"/>
    </row>
    <row r="43" spans="1:14" x14ac:dyDescent="0.2">
      <c r="A43" s="21">
        <v>6</v>
      </c>
      <c r="B43" s="21" t="s">
        <v>56</v>
      </c>
      <c r="C43" s="22">
        <v>1</v>
      </c>
      <c r="D43" s="22" t="s">
        <v>27</v>
      </c>
      <c r="E43" s="22">
        <v>12</v>
      </c>
      <c r="F43" s="22">
        <v>1000</v>
      </c>
      <c r="G43" s="71">
        <v>12000</v>
      </c>
      <c r="H43" s="62">
        <f>+G43/67</f>
        <v>179.1044776119403</v>
      </c>
      <c r="I43" s="82">
        <v>12000</v>
      </c>
      <c r="J43" s="51">
        <f>G43-I43</f>
        <v>0</v>
      </c>
      <c r="K43" s="123"/>
      <c r="L43" s="7"/>
      <c r="M43" s="7"/>
      <c r="N43" s="8"/>
    </row>
    <row r="44" spans="1:14" x14ac:dyDescent="0.2">
      <c r="A44" s="22"/>
      <c r="B44" s="22" t="s">
        <v>45</v>
      </c>
      <c r="C44" s="22"/>
      <c r="D44" s="22"/>
      <c r="E44" s="22"/>
      <c r="F44" s="22"/>
      <c r="G44" s="67"/>
      <c r="H44" s="67"/>
      <c r="I44" s="81"/>
      <c r="J44" s="31"/>
      <c r="K44" s="123"/>
      <c r="L44" s="7"/>
      <c r="M44" s="7"/>
      <c r="N44" s="8"/>
    </row>
    <row r="45" spans="1:14" x14ac:dyDescent="0.2">
      <c r="A45" s="22"/>
      <c r="B45" s="22" t="s">
        <v>46</v>
      </c>
      <c r="C45" s="22"/>
      <c r="D45" s="22"/>
      <c r="E45" s="22"/>
      <c r="F45" s="22"/>
      <c r="G45" s="67"/>
      <c r="H45" s="67"/>
      <c r="I45" s="81"/>
      <c r="J45" s="31"/>
      <c r="K45" s="123"/>
      <c r="L45" s="7"/>
      <c r="M45" s="7"/>
      <c r="N45" s="8"/>
    </row>
    <row r="46" spans="1:14" x14ac:dyDescent="0.2">
      <c r="A46" s="22"/>
      <c r="B46" s="98" t="s">
        <v>35</v>
      </c>
      <c r="C46" s="99"/>
      <c r="D46" s="99"/>
      <c r="E46" s="99"/>
      <c r="F46" s="24"/>
      <c r="G46" s="72">
        <f>SUM(G12:G45)</f>
        <v>1716380</v>
      </c>
      <c r="H46" s="73">
        <f>SUM(H11:H45)</f>
        <v>25617.61194029851</v>
      </c>
      <c r="I46" s="82">
        <v>1683492</v>
      </c>
      <c r="J46" s="52">
        <f>G46-I46</f>
        <v>32888</v>
      </c>
      <c r="K46" s="122">
        <f>J46/I46</f>
        <v>1.9535584368681289E-2</v>
      </c>
      <c r="L46" s="7"/>
      <c r="M46" s="7"/>
      <c r="N46" s="8"/>
    </row>
    <row r="47" spans="1:14" ht="13.5" thickBot="1" x14ac:dyDescent="0.25">
      <c r="A47" s="58" t="s">
        <v>42</v>
      </c>
      <c r="B47" s="59"/>
      <c r="C47" s="3"/>
      <c r="D47" s="3"/>
      <c r="E47" s="3"/>
      <c r="F47" s="3"/>
      <c r="G47" s="74"/>
      <c r="H47" s="75"/>
      <c r="I47" s="84"/>
      <c r="J47" s="19"/>
      <c r="K47" s="124"/>
      <c r="L47" s="7"/>
      <c r="M47" s="7"/>
      <c r="N47" s="8"/>
    </row>
    <row r="48" spans="1:14" x14ac:dyDescent="0.2">
      <c r="B48" s="54" t="s">
        <v>62</v>
      </c>
      <c r="C48" s="55"/>
      <c r="D48" s="55"/>
      <c r="E48" s="55"/>
      <c r="F48" s="55"/>
      <c r="G48" s="105">
        <f>+G23+72000+G25+G26+G27+G28+G39+G41</f>
        <v>465000</v>
      </c>
      <c r="H48" s="107">
        <f>+G48/67</f>
        <v>6940.2985074626868</v>
      </c>
      <c r="I48" s="88">
        <v>351750</v>
      </c>
      <c r="J48" s="90">
        <f>G48-I48</f>
        <v>113250</v>
      </c>
      <c r="K48" s="124"/>
      <c r="L48" s="7"/>
      <c r="M48" s="7"/>
      <c r="N48" s="8"/>
    </row>
    <row r="49" spans="1:14" ht="13.5" thickBot="1" x14ac:dyDescent="0.25">
      <c r="B49" s="56" t="s">
        <v>65</v>
      </c>
      <c r="C49" s="57"/>
      <c r="D49" s="57"/>
      <c r="E49" s="57"/>
      <c r="F49" s="57"/>
      <c r="G49" s="106"/>
      <c r="H49" s="108"/>
      <c r="I49" s="89"/>
      <c r="J49" s="91"/>
      <c r="L49" s="118"/>
      <c r="M49" s="8"/>
      <c r="N49" s="8"/>
    </row>
    <row r="50" spans="1:14" x14ac:dyDescent="0.2">
      <c r="B50" s="10"/>
      <c r="C50" s="3"/>
      <c r="D50" s="3"/>
      <c r="E50" s="3"/>
      <c r="F50" s="3"/>
      <c r="G50" s="76"/>
      <c r="H50" s="77"/>
      <c r="I50" s="85"/>
      <c r="L50" s="8"/>
      <c r="M50" s="8"/>
      <c r="N50" s="8"/>
    </row>
    <row r="51" spans="1:14" x14ac:dyDescent="0.2">
      <c r="A51" s="102" t="s">
        <v>36</v>
      </c>
      <c r="B51" s="103"/>
      <c r="C51" s="103"/>
      <c r="D51" s="103"/>
      <c r="E51" s="103"/>
      <c r="F51" s="104"/>
      <c r="G51" s="78">
        <f>G46-G48</f>
        <v>1251380</v>
      </c>
      <c r="H51" s="79"/>
      <c r="I51" s="86">
        <v>1187742</v>
      </c>
      <c r="J51" s="53">
        <f>G51-I51</f>
        <v>63638</v>
      </c>
      <c r="K51" s="122"/>
      <c r="L51" s="15"/>
    </row>
    <row r="52" spans="1:14" x14ac:dyDescent="0.2">
      <c r="A52" s="102" t="s">
        <v>208</v>
      </c>
      <c r="B52" s="103"/>
      <c r="C52" s="103"/>
      <c r="D52" s="103"/>
      <c r="E52" s="103"/>
      <c r="F52" s="104"/>
      <c r="G52" s="79"/>
      <c r="H52" s="80">
        <f>+G51/67</f>
        <v>18677.313432835821</v>
      </c>
      <c r="I52" s="87">
        <v>22429</v>
      </c>
      <c r="J52" s="53">
        <f>H52-I52</f>
        <v>-3751.686567164179</v>
      </c>
      <c r="K52" s="122"/>
      <c r="L52" s="1" t="s">
        <v>207</v>
      </c>
    </row>
    <row r="54" spans="1:14" ht="14.25" x14ac:dyDescent="0.2">
      <c r="A54" s="13" t="s">
        <v>63</v>
      </c>
      <c r="C54" s="4"/>
      <c r="D54" s="4"/>
      <c r="E54" s="4"/>
      <c r="F54" s="4"/>
      <c r="G54" s="4"/>
    </row>
    <row r="55" spans="1:14" x14ac:dyDescent="0.2">
      <c r="B55" s="4"/>
      <c r="C55" s="4"/>
      <c r="D55" s="4"/>
      <c r="E55" s="4"/>
      <c r="F55" s="4"/>
      <c r="G55" s="4"/>
    </row>
    <row r="56" spans="1:14" ht="20.100000000000001" customHeight="1" x14ac:dyDescent="0.2">
      <c r="A56" s="5" t="s">
        <v>64</v>
      </c>
      <c r="B56" s="5"/>
      <c r="C56" s="5"/>
      <c r="D56" s="5"/>
      <c r="E56" s="5"/>
      <c r="F56" s="5"/>
      <c r="G56" s="5"/>
      <c r="H56" s="5"/>
    </row>
    <row r="57" spans="1:14" ht="20.100000000000001" customHeight="1" x14ac:dyDescent="0.2">
      <c r="A57" s="94" t="s">
        <v>57</v>
      </c>
      <c r="B57" s="93"/>
      <c r="C57" s="93"/>
      <c r="D57" s="93"/>
      <c r="E57" s="93"/>
      <c r="F57" s="93"/>
      <c r="G57" s="93"/>
      <c r="H57" s="93"/>
      <c r="I57" s="18"/>
      <c r="J57" s="20"/>
    </row>
    <row r="58" spans="1:14" ht="20.100000000000001" customHeight="1" x14ac:dyDescent="0.2">
      <c r="A58" s="93"/>
      <c r="B58" s="93"/>
      <c r="C58" s="93"/>
      <c r="D58" s="93"/>
      <c r="E58" s="93"/>
      <c r="F58" s="93"/>
      <c r="G58" s="93"/>
      <c r="H58" s="93"/>
      <c r="I58" s="18"/>
      <c r="J58" s="20"/>
    </row>
    <row r="59" spans="1:14" ht="20.100000000000001" customHeight="1" x14ac:dyDescent="0.2">
      <c r="A59" s="94" t="s">
        <v>58</v>
      </c>
      <c r="B59" s="93"/>
      <c r="C59" s="93"/>
      <c r="D59" s="93"/>
      <c r="E59" s="93"/>
      <c r="F59" s="93"/>
      <c r="G59" s="93"/>
      <c r="H59" s="93"/>
    </row>
    <row r="60" spans="1:14" ht="20.100000000000001" customHeight="1" x14ac:dyDescent="0.2">
      <c r="A60" s="93"/>
      <c r="B60" s="93"/>
      <c r="C60" s="93"/>
      <c r="D60" s="93"/>
      <c r="E60" s="93"/>
      <c r="F60" s="93"/>
      <c r="G60" s="93"/>
      <c r="H60" s="93"/>
    </row>
    <row r="61" spans="1:14" ht="20.100000000000001" customHeight="1" x14ac:dyDescent="0.2">
      <c r="A61" s="5" t="s">
        <v>66</v>
      </c>
      <c r="B61" s="5"/>
      <c r="C61" s="5"/>
      <c r="D61" s="5"/>
      <c r="E61" s="5"/>
      <c r="F61" s="5"/>
      <c r="G61" s="6"/>
      <c r="H61" s="5"/>
    </row>
    <row r="62" spans="1:14" ht="20.100000000000001" customHeight="1" x14ac:dyDescent="0.2">
      <c r="A62" s="94" t="s">
        <v>67</v>
      </c>
      <c r="B62" s="93"/>
      <c r="C62" s="93"/>
      <c r="D62" s="93"/>
      <c r="E62" s="93"/>
      <c r="F62" s="93"/>
      <c r="G62" s="93"/>
      <c r="H62" s="5"/>
    </row>
    <row r="63" spans="1:14" ht="20.100000000000001" customHeight="1" x14ac:dyDescent="0.2">
      <c r="A63" s="93"/>
      <c r="B63" s="93"/>
      <c r="C63" s="93"/>
      <c r="D63" s="93"/>
      <c r="E63" s="93"/>
      <c r="F63" s="93"/>
      <c r="G63" s="93"/>
      <c r="H63" s="5"/>
    </row>
    <row r="64" spans="1:14" ht="20.100000000000001" customHeight="1" x14ac:dyDescent="0.2">
      <c r="A64" s="94" t="s">
        <v>68</v>
      </c>
      <c r="B64" s="93"/>
      <c r="C64" s="93"/>
      <c r="D64" s="93"/>
      <c r="E64" s="93"/>
      <c r="F64" s="93"/>
      <c r="G64" s="93"/>
      <c r="H64" s="93"/>
    </row>
    <row r="65" spans="1:10" ht="20.100000000000001" customHeight="1" x14ac:dyDescent="0.2">
      <c r="A65" s="93"/>
      <c r="B65" s="93"/>
      <c r="C65" s="93"/>
      <c r="D65" s="93"/>
      <c r="E65" s="93"/>
      <c r="F65" s="93"/>
      <c r="G65" s="93"/>
      <c r="H65" s="93"/>
    </row>
    <row r="66" spans="1:10" ht="20.100000000000001" customHeight="1" x14ac:dyDescent="0.2">
      <c r="A66" s="5" t="s">
        <v>69</v>
      </c>
      <c r="B66" s="5"/>
      <c r="C66" s="16"/>
      <c r="D66" s="16"/>
      <c r="E66" s="16"/>
      <c r="F66" s="16"/>
      <c r="G66" s="16"/>
      <c r="H66" s="16"/>
    </row>
    <row r="67" spans="1:10" ht="20.100000000000001" customHeight="1" x14ac:dyDescent="0.2">
      <c r="A67" s="5" t="s">
        <v>70</v>
      </c>
      <c r="B67" s="5"/>
      <c r="C67" s="16"/>
      <c r="D67" s="16"/>
      <c r="E67" s="16"/>
      <c r="F67" s="16"/>
      <c r="G67" s="16"/>
      <c r="H67" s="16"/>
    </row>
    <row r="68" spans="1:10" ht="20.100000000000001" customHeight="1" x14ac:dyDescent="0.2">
      <c r="A68" s="17"/>
      <c r="B68" s="17"/>
      <c r="C68" s="17"/>
      <c r="D68" s="17"/>
      <c r="E68" s="17"/>
      <c r="F68" s="17"/>
      <c r="G68" s="17"/>
      <c r="H68" s="17"/>
      <c r="I68" s="11"/>
      <c r="J68" s="11"/>
    </row>
    <row r="69" spans="1:10" ht="20.100000000000001" customHeight="1" x14ac:dyDescent="0.2">
      <c r="A69" s="6"/>
      <c r="B69" s="17"/>
      <c r="C69" s="17"/>
      <c r="D69" s="17"/>
      <c r="E69" s="17"/>
      <c r="F69" s="17"/>
      <c r="G69" s="17"/>
      <c r="H69" s="17"/>
      <c r="I69" s="11"/>
      <c r="J69" s="11"/>
    </row>
    <row r="70" spans="1:10" ht="20.100000000000001" customHeight="1" x14ac:dyDescent="0.2">
      <c r="A70" s="9"/>
      <c r="B70" s="92"/>
      <c r="C70" s="93"/>
      <c r="D70" s="93"/>
      <c r="E70" s="93"/>
      <c r="F70" s="93"/>
      <c r="G70" s="93"/>
      <c r="H70" s="93"/>
    </row>
    <row r="71" spans="1:10" ht="20.100000000000001" customHeight="1" x14ac:dyDescent="0.2">
      <c r="A71" s="9"/>
      <c r="B71" s="93"/>
      <c r="C71" s="93"/>
      <c r="D71" s="93"/>
      <c r="E71" s="93"/>
      <c r="F71" s="93"/>
      <c r="G71" s="93"/>
      <c r="H71" s="93"/>
    </row>
    <row r="72" spans="1:10" ht="20.100000000000001" customHeight="1" x14ac:dyDescent="0.2">
      <c r="A72" s="9"/>
      <c r="B72" s="94"/>
      <c r="C72" s="94"/>
      <c r="D72" s="94"/>
      <c r="E72" s="94"/>
      <c r="F72" s="94"/>
      <c r="G72" s="94"/>
      <c r="H72" s="94"/>
    </row>
    <row r="73" spans="1:10" ht="20.100000000000001" customHeight="1" x14ac:dyDescent="0.2">
      <c r="A73" s="5"/>
      <c r="B73" s="94"/>
      <c r="C73" s="94"/>
      <c r="D73" s="94"/>
      <c r="E73" s="94"/>
      <c r="F73" s="94"/>
      <c r="G73" s="94"/>
      <c r="H73" s="94"/>
    </row>
  </sheetData>
  <mergeCells count="17">
    <mergeCell ref="A1:H1"/>
    <mergeCell ref="B46:E46"/>
    <mergeCell ref="A2:H2"/>
    <mergeCell ref="A7:H7"/>
    <mergeCell ref="A57:H58"/>
    <mergeCell ref="A52:F52"/>
    <mergeCell ref="A51:F51"/>
    <mergeCell ref="G48:G49"/>
    <mergeCell ref="H48:H49"/>
    <mergeCell ref="I48:I49"/>
    <mergeCell ref="J48:J49"/>
    <mergeCell ref="B70:H71"/>
    <mergeCell ref="B72:H73"/>
    <mergeCell ref="G8:H8"/>
    <mergeCell ref="A59:H60"/>
    <mergeCell ref="A64:H65"/>
    <mergeCell ref="A62:G63"/>
  </mergeCells>
  <phoneticPr fontId="3" type="noConversion"/>
  <pageMargins left="0.75" right="0.46" top="0.82" bottom="0.7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E9" sqref="E9"/>
    </sheetView>
  </sheetViews>
  <sheetFormatPr defaultRowHeight="12.75" x14ac:dyDescent="0.2"/>
  <cols>
    <col min="1" max="1" width="6.42578125" style="33" customWidth="1"/>
    <col min="2" max="2" width="17.140625" style="33" customWidth="1"/>
    <col min="3" max="3" width="7.7109375" style="33" customWidth="1"/>
    <col min="4" max="4" width="11.7109375" style="33" customWidth="1"/>
    <col min="5" max="5" width="45.7109375" style="33" customWidth="1"/>
    <col min="6" max="16384" width="9.140625" style="33"/>
  </cols>
  <sheetData>
    <row r="1" spans="1:7" ht="15" x14ac:dyDescent="0.25">
      <c r="A1" s="109" t="s">
        <v>73</v>
      </c>
      <c r="B1" s="109"/>
      <c r="C1" s="110"/>
      <c r="D1" s="110"/>
      <c r="E1" s="110"/>
    </row>
    <row r="2" spans="1:7" ht="15" x14ac:dyDescent="0.25">
      <c r="A2" s="111" t="s">
        <v>49</v>
      </c>
      <c r="B2" s="111"/>
      <c r="C2" s="110"/>
      <c r="D2" s="110"/>
      <c r="E2" s="110"/>
    </row>
    <row r="3" spans="1:7" ht="15" x14ac:dyDescent="0.25">
      <c r="A3" s="34"/>
      <c r="B3" s="34"/>
      <c r="C3" s="35"/>
      <c r="D3" s="35"/>
      <c r="E3" s="35"/>
    </row>
    <row r="4" spans="1:7" ht="15" x14ac:dyDescent="0.25">
      <c r="A4" s="109" t="s">
        <v>74</v>
      </c>
      <c r="B4" s="109"/>
      <c r="C4" s="110"/>
      <c r="D4" s="110"/>
      <c r="E4" s="110"/>
    </row>
    <row r="6" spans="1:7" x14ac:dyDescent="0.2">
      <c r="A6" s="48" t="s">
        <v>0</v>
      </c>
      <c r="B6" s="49" t="s">
        <v>75</v>
      </c>
      <c r="C6" s="49" t="s">
        <v>76</v>
      </c>
      <c r="D6" s="49" t="s">
        <v>77</v>
      </c>
      <c r="E6" s="49" t="s">
        <v>78</v>
      </c>
      <c r="F6" s="112"/>
      <c r="G6" s="112"/>
    </row>
    <row r="7" spans="1:7" x14ac:dyDescent="0.2">
      <c r="A7" s="43">
        <v>1</v>
      </c>
      <c r="B7" s="44" t="s">
        <v>79</v>
      </c>
      <c r="C7" s="45" t="s">
        <v>80</v>
      </c>
      <c r="D7" s="45" t="s">
        <v>81</v>
      </c>
      <c r="E7" s="44" t="s">
        <v>82</v>
      </c>
      <c r="F7" s="38" t="s">
        <v>212</v>
      </c>
    </row>
    <row r="8" spans="1:7" x14ac:dyDescent="0.2">
      <c r="A8" s="43">
        <f>+A7+1</f>
        <v>2</v>
      </c>
      <c r="B8" s="46" t="s">
        <v>83</v>
      </c>
      <c r="C8" s="47" t="s">
        <v>80</v>
      </c>
      <c r="D8" s="45" t="s">
        <v>84</v>
      </c>
      <c r="E8" s="44" t="s">
        <v>214</v>
      </c>
      <c r="F8" s="38"/>
    </row>
    <row r="9" spans="1:7" x14ac:dyDescent="0.2">
      <c r="A9" s="43">
        <f t="shared" ref="A9:A69" si="0">+A8+1</f>
        <v>3</v>
      </c>
      <c r="B9" s="44" t="s">
        <v>86</v>
      </c>
      <c r="C9" s="45" t="s">
        <v>80</v>
      </c>
      <c r="D9" s="45" t="s">
        <v>87</v>
      </c>
      <c r="E9" s="44" t="s">
        <v>88</v>
      </c>
      <c r="F9" s="38"/>
      <c r="G9" s="33" t="s">
        <v>213</v>
      </c>
    </row>
    <row r="10" spans="1:7" x14ac:dyDescent="0.2">
      <c r="A10" s="43">
        <f t="shared" si="0"/>
        <v>4</v>
      </c>
      <c r="B10" s="44" t="s">
        <v>89</v>
      </c>
      <c r="C10" s="45" t="s">
        <v>80</v>
      </c>
      <c r="D10" s="45" t="s">
        <v>87</v>
      </c>
      <c r="E10" s="44" t="s">
        <v>88</v>
      </c>
      <c r="F10" s="38"/>
    </row>
    <row r="11" spans="1:7" x14ac:dyDescent="0.2">
      <c r="A11" s="43">
        <f t="shared" si="0"/>
        <v>5</v>
      </c>
      <c r="B11" s="44" t="s">
        <v>90</v>
      </c>
      <c r="C11" s="45" t="s">
        <v>80</v>
      </c>
      <c r="D11" s="47" t="s">
        <v>91</v>
      </c>
      <c r="E11" s="44" t="s">
        <v>92</v>
      </c>
      <c r="F11" s="39" t="s">
        <v>212</v>
      </c>
    </row>
    <row r="12" spans="1:7" x14ac:dyDescent="0.2">
      <c r="A12" s="43">
        <f t="shared" si="0"/>
        <v>6</v>
      </c>
      <c r="B12" s="44" t="s">
        <v>93</v>
      </c>
      <c r="C12" s="45" t="s">
        <v>80</v>
      </c>
      <c r="D12" s="45" t="s">
        <v>94</v>
      </c>
      <c r="E12" s="44" t="s">
        <v>95</v>
      </c>
      <c r="F12" s="38"/>
    </row>
    <row r="13" spans="1:7" x14ac:dyDescent="0.2">
      <c r="A13" s="43">
        <f t="shared" si="0"/>
        <v>7</v>
      </c>
      <c r="B13" s="44" t="s">
        <v>96</v>
      </c>
      <c r="C13" s="45" t="s">
        <v>97</v>
      </c>
      <c r="D13" s="45" t="s">
        <v>98</v>
      </c>
      <c r="E13" s="44" t="s">
        <v>99</v>
      </c>
      <c r="F13" s="40"/>
    </row>
    <row r="14" spans="1:7" x14ac:dyDescent="0.2">
      <c r="A14" s="43">
        <f t="shared" si="0"/>
        <v>8</v>
      </c>
      <c r="B14" s="44" t="s">
        <v>100</v>
      </c>
      <c r="C14" s="45" t="s">
        <v>97</v>
      </c>
      <c r="D14" s="45" t="s">
        <v>98</v>
      </c>
      <c r="E14" s="44" t="s">
        <v>101</v>
      </c>
      <c r="F14" s="39"/>
    </row>
    <row r="15" spans="1:7" x14ac:dyDescent="0.2">
      <c r="A15" s="43">
        <f t="shared" si="0"/>
        <v>9</v>
      </c>
      <c r="B15" s="44" t="s">
        <v>102</v>
      </c>
      <c r="C15" s="45" t="s">
        <v>97</v>
      </c>
      <c r="D15" s="45" t="s">
        <v>103</v>
      </c>
      <c r="E15" s="44" t="s">
        <v>99</v>
      </c>
      <c r="F15" s="39"/>
    </row>
    <row r="16" spans="1:7" x14ac:dyDescent="0.2">
      <c r="A16" s="43">
        <f t="shared" si="0"/>
        <v>10</v>
      </c>
      <c r="B16" s="44" t="s">
        <v>104</v>
      </c>
      <c r="C16" s="45" t="s">
        <v>97</v>
      </c>
      <c r="D16" s="45" t="s">
        <v>103</v>
      </c>
      <c r="E16" s="44" t="s">
        <v>99</v>
      </c>
      <c r="F16" s="39"/>
    </row>
    <row r="17" spans="1:6" x14ac:dyDescent="0.2">
      <c r="A17" s="43">
        <f t="shared" si="0"/>
        <v>11</v>
      </c>
      <c r="B17" s="44" t="s">
        <v>105</v>
      </c>
      <c r="C17" s="45" t="s">
        <v>97</v>
      </c>
      <c r="D17" s="45" t="s">
        <v>103</v>
      </c>
      <c r="E17" s="44" t="s">
        <v>101</v>
      </c>
      <c r="F17" s="39"/>
    </row>
    <row r="18" spans="1:6" x14ac:dyDescent="0.2">
      <c r="A18" s="43">
        <f t="shared" si="0"/>
        <v>12</v>
      </c>
      <c r="B18" s="44" t="s">
        <v>106</v>
      </c>
      <c r="C18" s="45" t="s">
        <v>97</v>
      </c>
      <c r="D18" s="45" t="s">
        <v>103</v>
      </c>
      <c r="E18" s="44" t="s">
        <v>99</v>
      </c>
      <c r="F18" s="39"/>
    </row>
    <row r="19" spans="1:6" x14ac:dyDescent="0.2">
      <c r="A19" s="43">
        <f t="shared" si="0"/>
        <v>13</v>
      </c>
      <c r="B19" s="44" t="s">
        <v>107</v>
      </c>
      <c r="C19" s="45" t="s">
        <v>80</v>
      </c>
      <c r="D19" s="45" t="s">
        <v>103</v>
      </c>
      <c r="E19" s="44" t="s">
        <v>95</v>
      </c>
      <c r="F19" s="39"/>
    </row>
    <row r="20" spans="1:6" x14ac:dyDescent="0.2">
      <c r="A20" s="43">
        <f t="shared" si="0"/>
        <v>14</v>
      </c>
      <c r="B20" s="44" t="s">
        <v>108</v>
      </c>
      <c r="C20" s="45" t="s">
        <v>97</v>
      </c>
      <c r="D20" s="45" t="s">
        <v>109</v>
      </c>
      <c r="E20" s="44" t="s">
        <v>110</v>
      </c>
      <c r="F20" s="39"/>
    </row>
    <row r="21" spans="1:6" x14ac:dyDescent="0.2">
      <c r="A21" s="43">
        <f t="shared" si="0"/>
        <v>15</v>
      </c>
      <c r="B21" s="44" t="s">
        <v>111</v>
      </c>
      <c r="C21" s="45" t="s">
        <v>97</v>
      </c>
      <c r="D21" s="45" t="s">
        <v>109</v>
      </c>
      <c r="E21" s="44" t="s">
        <v>101</v>
      </c>
      <c r="F21" s="39"/>
    </row>
    <row r="22" spans="1:6" x14ac:dyDescent="0.2">
      <c r="A22" s="43">
        <f t="shared" si="0"/>
        <v>16</v>
      </c>
      <c r="B22" s="44" t="s">
        <v>112</v>
      </c>
      <c r="C22" s="45" t="s">
        <v>97</v>
      </c>
      <c r="D22" s="45" t="s">
        <v>109</v>
      </c>
      <c r="E22" s="44" t="s">
        <v>99</v>
      </c>
      <c r="F22" s="39"/>
    </row>
    <row r="23" spans="1:6" x14ac:dyDescent="0.2">
      <c r="A23" s="43">
        <f t="shared" si="0"/>
        <v>17</v>
      </c>
      <c r="B23" s="44" t="s">
        <v>113</v>
      </c>
      <c r="C23" s="45" t="s">
        <v>97</v>
      </c>
      <c r="D23" s="45" t="s">
        <v>109</v>
      </c>
      <c r="E23" s="44" t="s">
        <v>99</v>
      </c>
      <c r="F23" s="39"/>
    </row>
    <row r="24" spans="1:6" x14ac:dyDescent="0.2">
      <c r="A24" s="43">
        <f t="shared" si="0"/>
        <v>18</v>
      </c>
      <c r="B24" s="44" t="s">
        <v>114</v>
      </c>
      <c r="C24" s="45" t="s">
        <v>97</v>
      </c>
      <c r="D24" s="45" t="s">
        <v>109</v>
      </c>
      <c r="E24" s="44" t="s">
        <v>99</v>
      </c>
      <c r="F24" s="39"/>
    </row>
    <row r="25" spans="1:6" x14ac:dyDescent="0.2">
      <c r="A25" s="43">
        <f t="shared" si="0"/>
        <v>19</v>
      </c>
      <c r="B25" s="44" t="s">
        <v>115</v>
      </c>
      <c r="C25" s="45" t="s">
        <v>97</v>
      </c>
      <c r="D25" s="45" t="s">
        <v>109</v>
      </c>
      <c r="E25" s="44" t="s">
        <v>116</v>
      </c>
      <c r="F25" s="39"/>
    </row>
    <row r="26" spans="1:6" x14ac:dyDescent="0.2">
      <c r="A26" s="43">
        <f t="shared" si="0"/>
        <v>20</v>
      </c>
      <c r="B26" s="44" t="s">
        <v>117</v>
      </c>
      <c r="C26" s="45" t="s">
        <v>80</v>
      </c>
      <c r="D26" s="45" t="s">
        <v>109</v>
      </c>
      <c r="E26" s="44" t="s">
        <v>118</v>
      </c>
      <c r="F26" s="39"/>
    </row>
    <row r="27" spans="1:6" x14ac:dyDescent="0.2">
      <c r="A27" s="43">
        <f t="shared" si="0"/>
        <v>21</v>
      </c>
      <c r="B27" s="44" t="s">
        <v>119</v>
      </c>
      <c r="C27" s="45" t="s">
        <v>97</v>
      </c>
      <c r="D27" s="45" t="s">
        <v>120</v>
      </c>
      <c r="E27" s="44" t="s">
        <v>99</v>
      </c>
      <c r="F27" s="39"/>
    </row>
    <row r="28" spans="1:6" x14ac:dyDescent="0.2">
      <c r="A28" s="43">
        <f t="shared" si="0"/>
        <v>22</v>
      </c>
      <c r="B28" s="44" t="s">
        <v>121</v>
      </c>
      <c r="C28" s="45" t="s">
        <v>97</v>
      </c>
      <c r="D28" s="45" t="s">
        <v>120</v>
      </c>
      <c r="E28" s="44" t="s">
        <v>99</v>
      </c>
      <c r="F28" s="39"/>
    </row>
    <row r="29" spans="1:6" x14ac:dyDescent="0.2">
      <c r="A29" s="43">
        <f t="shared" si="0"/>
        <v>23</v>
      </c>
      <c r="B29" s="44" t="s">
        <v>122</v>
      </c>
      <c r="C29" s="45" t="s">
        <v>97</v>
      </c>
      <c r="D29" s="45" t="s">
        <v>120</v>
      </c>
      <c r="E29" s="44" t="s">
        <v>99</v>
      </c>
      <c r="F29" s="40"/>
    </row>
    <row r="30" spans="1:6" x14ac:dyDescent="0.2">
      <c r="A30" s="43">
        <f t="shared" si="0"/>
        <v>24</v>
      </c>
      <c r="B30" s="44" t="s">
        <v>123</v>
      </c>
      <c r="C30" s="45" t="s">
        <v>97</v>
      </c>
      <c r="D30" s="45" t="s">
        <v>120</v>
      </c>
      <c r="E30" s="44" t="s">
        <v>99</v>
      </c>
      <c r="F30" s="39"/>
    </row>
    <row r="31" spans="1:6" x14ac:dyDescent="0.2">
      <c r="A31" s="43">
        <f t="shared" si="0"/>
        <v>25</v>
      </c>
      <c r="B31" s="44" t="s">
        <v>124</v>
      </c>
      <c r="C31" s="45" t="s">
        <v>97</v>
      </c>
      <c r="D31" s="45" t="s">
        <v>120</v>
      </c>
      <c r="E31" s="44" t="s">
        <v>99</v>
      </c>
      <c r="F31" s="40"/>
    </row>
    <row r="32" spans="1:6" x14ac:dyDescent="0.2">
      <c r="A32" s="43">
        <f t="shared" si="0"/>
        <v>26</v>
      </c>
      <c r="B32" s="44" t="s">
        <v>125</v>
      </c>
      <c r="C32" s="45" t="s">
        <v>80</v>
      </c>
      <c r="D32" s="45" t="s">
        <v>126</v>
      </c>
      <c r="E32" s="44" t="s">
        <v>127</v>
      </c>
      <c r="F32" s="39"/>
    </row>
    <row r="33" spans="1:6" x14ac:dyDescent="0.2">
      <c r="A33" s="43">
        <f t="shared" si="0"/>
        <v>27</v>
      </c>
      <c r="B33" s="44" t="s">
        <v>128</v>
      </c>
      <c r="C33" s="45" t="s">
        <v>80</v>
      </c>
      <c r="D33" s="45" t="s">
        <v>126</v>
      </c>
      <c r="E33" s="44" t="s">
        <v>127</v>
      </c>
    </row>
    <row r="34" spans="1:6" x14ac:dyDescent="0.2">
      <c r="A34" s="43">
        <f t="shared" si="0"/>
        <v>28</v>
      </c>
      <c r="B34" s="44" t="s">
        <v>129</v>
      </c>
      <c r="C34" s="45" t="s">
        <v>80</v>
      </c>
      <c r="D34" s="45" t="s">
        <v>126</v>
      </c>
      <c r="E34" s="44" t="s">
        <v>127</v>
      </c>
      <c r="F34" s="39"/>
    </row>
    <row r="35" spans="1:6" x14ac:dyDescent="0.2">
      <c r="A35" s="43">
        <f t="shared" si="0"/>
        <v>29</v>
      </c>
      <c r="B35" s="44" t="s">
        <v>130</v>
      </c>
      <c r="C35" s="45" t="s">
        <v>97</v>
      </c>
      <c r="D35" s="45" t="s">
        <v>126</v>
      </c>
      <c r="E35" s="44" t="s">
        <v>127</v>
      </c>
      <c r="F35" s="39"/>
    </row>
    <row r="36" spans="1:6" x14ac:dyDescent="0.2">
      <c r="A36" s="43">
        <f t="shared" si="0"/>
        <v>30</v>
      </c>
      <c r="B36" s="44" t="s">
        <v>131</v>
      </c>
      <c r="C36" s="45" t="s">
        <v>80</v>
      </c>
      <c r="D36" s="45" t="s">
        <v>126</v>
      </c>
      <c r="E36" s="44" t="s">
        <v>118</v>
      </c>
      <c r="F36" s="40"/>
    </row>
    <row r="37" spans="1:6" x14ac:dyDescent="0.2">
      <c r="A37" s="43">
        <f t="shared" si="0"/>
        <v>31</v>
      </c>
      <c r="B37" s="44" t="s">
        <v>132</v>
      </c>
      <c r="C37" s="45" t="s">
        <v>80</v>
      </c>
      <c r="D37" s="45" t="s">
        <v>133</v>
      </c>
      <c r="E37" s="44" t="s">
        <v>127</v>
      </c>
      <c r="F37" s="39"/>
    </row>
    <row r="38" spans="1:6" x14ac:dyDescent="0.2">
      <c r="A38" s="43">
        <f t="shared" si="0"/>
        <v>32</v>
      </c>
      <c r="B38" s="44" t="s">
        <v>134</v>
      </c>
      <c r="C38" s="45" t="s">
        <v>80</v>
      </c>
      <c r="D38" s="45" t="s">
        <v>133</v>
      </c>
      <c r="E38" s="44" t="s">
        <v>118</v>
      </c>
      <c r="F38" s="40"/>
    </row>
    <row r="39" spans="1:6" x14ac:dyDescent="0.2">
      <c r="A39" s="43">
        <f t="shared" si="0"/>
        <v>33</v>
      </c>
      <c r="B39" s="44" t="s">
        <v>135</v>
      </c>
      <c r="C39" s="45" t="s">
        <v>80</v>
      </c>
      <c r="D39" s="45" t="s">
        <v>133</v>
      </c>
      <c r="E39" s="44" t="s">
        <v>118</v>
      </c>
      <c r="F39" s="40"/>
    </row>
    <row r="40" spans="1:6" x14ac:dyDescent="0.2">
      <c r="A40" s="43">
        <f t="shared" si="0"/>
        <v>34</v>
      </c>
      <c r="B40" s="44" t="s">
        <v>136</v>
      </c>
      <c r="C40" s="45" t="s">
        <v>80</v>
      </c>
      <c r="D40" s="45" t="s">
        <v>133</v>
      </c>
      <c r="E40" s="44" t="s">
        <v>85</v>
      </c>
      <c r="F40" s="39"/>
    </row>
    <row r="41" spans="1:6" x14ac:dyDescent="0.2">
      <c r="A41" s="43">
        <f t="shared" si="0"/>
        <v>35</v>
      </c>
      <c r="B41" s="44" t="s">
        <v>137</v>
      </c>
      <c r="C41" s="45" t="s">
        <v>138</v>
      </c>
      <c r="D41" s="45" t="s">
        <v>133</v>
      </c>
      <c r="E41" s="44" t="s">
        <v>139</v>
      </c>
      <c r="F41" s="39"/>
    </row>
    <row r="42" spans="1:6" x14ac:dyDescent="0.2">
      <c r="A42" s="43">
        <f t="shared" si="0"/>
        <v>36</v>
      </c>
      <c r="B42" s="44" t="s">
        <v>140</v>
      </c>
      <c r="C42" s="45" t="s">
        <v>80</v>
      </c>
      <c r="D42" s="45" t="s">
        <v>141</v>
      </c>
      <c r="E42" s="44" t="s">
        <v>118</v>
      </c>
      <c r="F42" s="39"/>
    </row>
    <row r="43" spans="1:6" x14ac:dyDescent="0.2">
      <c r="A43" s="43">
        <f t="shared" si="0"/>
        <v>37</v>
      </c>
      <c r="B43" s="44" t="s">
        <v>142</v>
      </c>
      <c r="C43" s="45" t="s">
        <v>80</v>
      </c>
      <c r="D43" s="45" t="s">
        <v>143</v>
      </c>
      <c r="E43" s="44" t="s">
        <v>144</v>
      </c>
      <c r="F43" s="39"/>
    </row>
    <row r="44" spans="1:6" x14ac:dyDescent="0.2">
      <c r="A44" s="43">
        <f t="shared" si="0"/>
        <v>38</v>
      </c>
      <c r="B44" s="44" t="s">
        <v>145</v>
      </c>
      <c r="C44" s="45" t="s">
        <v>97</v>
      </c>
      <c r="D44" s="45" t="s">
        <v>143</v>
      </c>
      <c r="E44" s="44" t="s">
        <v>99</v>
      </c>
    </row>
    <row r="45" spans="1:6" x14ac:dyDescent="0.2">
      <c r="A45" s="43">
        <f t="shared" si="0"/>
        <v>39</v>
      </c>
      <c r="B45" s="44" t="s">
        <v>146</v>
      </c>
      <c r="C45" s="45" t="s">
        <v>97</v>
      </c>
      <c r="D45" s="45" t="s">
        <v>143</v>
      </c>
      <c r="E45" s="44" t="s">
        <v>99</v>
      </c>
      <c r="F45" s="39"/>
    </row>
    <row r="46" spans="1:6" x14ac:dyDescent="0.2">
      <c r="A46" s="43">
        <f t="shared" si="0"/>
        <v>40</v>
      </c>
      <c r="B46" s="44" t="s">
        <v>147</v>
      </c>
      <c r="C46" s="45" t="s">
        <v>80</v>
      </c>
      <c r="D46" s="45" t="s">
        <v>143</v>
      </c>
      <c r="E46" s="44" t="s">
        <v>118</v>
      </c>
      <c r="F46" s="40"/>
    </row>
    <row r="47" spans="1:6" x14ac:dyDescent="0.2">
      <c r="A47" s="43">
        <f t="shared" si="0"/>
        <v>41</v>
      </c>
      <c r="B47" s="44" t="s">
        <v>148</v>
      </c>
      <c r="C47" s="45" t="s">
        <v>97</v>
      </c>
      <c r="D47" s="45" t="s">
        <v>143</v>
      </c>
      <c r="E47" s="44" t="s">
        <v>99</v>
      </c>
      <c r="F47" s="40"/>
    </row>
    <row r="48" spans="1:6" x14ac:dyDescent="0.2">
      <c r="A48" s="43">
        <f t="shared" si="0"/>
        <v>42</v>
      </c>
      <c r="B48" s="44" t="s">
        <v>149</v>
      </c>
      <c r="C48" s="45" t="s">
        <v>97</v>
      </c>
      <c r="D48" s="45" t="s">
        <v>143</v>
      </c>
      <c r="E48" s="44" t="s">
        <v>99</v>
      </c>
    </row>
    <row r="49" spans="1:6" x14ac:dyDescent="0.2">
      <c r="A49" s="43">
        <f t="shared" si="0"/>
        <v>43</v>
      </c>
      <c r="B49" s="44" t="s">
        <v>150</v>
      </c>
      <c r="C49" s="45" t="s">
        <v>80</v>
      </c>
      <c r="D49" s="45" t="s">
        <v>151</v>
      </c>
      <c r="E49" s="44" t="s">
        <v>95</v>
      </c>
      <c r="F49" s="39"/>
    </row>
    <row r="50" spans="1:6" x14ac:dyDescent="0.2">
      <c r="A50" s="43">
        <f t="shared" si="0"/>
        <v>44</v>
      </c>
      <c r="B50" s="44" t="s">
        <v>152</v>
      </c>
      <c r="C50" s="45" t="s">
        <v>80</v>
      </c>
      <c r="D50" s="45" t="s">
        <v>153</v>
      </c>
      <c r="E50" s="44" t="s">
        <v>154</v>
      </c>
      <c r="F50" s="40"/>
    </row>
    <row r="51" spans="1:6" x14ac:dyDescent="0.2">
      <c r="A51" s="43">
        <f t="shared" si="0"/>
        <v>45</v>
      </c>
      <c r="B51" s="44" t="s">
        <v>155</v>
      </c>
      <c r="C51" s="45" t="s">
        <v>80</v>
      </c>
      <c r="D51" s="45" t="s">
        <v>153</v>
      </c>
      <c r="E51" s="44" t="s">
        <v>118</v>
      </c>
      <c r="F51" s="40"/>
    </row>
    <row r="52" spans="1:6" x14ac:dyDescent="0.2">
      <c r="A52" s="43">
        <f t="shared" si="0"/>
        <v>46</v>
      </c>
      <c r="B52" s="44" t="s">
        <v>156</v>
      </c>
      <c r="C52" s="45" t="s">
        <v>97</v>
      </c>
      <c r="D52" s="45" t="s">
        <v>153</v>
      </c>
      <c r="E52" s="44" t="s">
        <v>157</v>
      </c>
    </row>
    <row r="53" spans="1:6" x14ac:dyDescent="0.2">
      <c r="A53" s="43">
        <f t="shared" si="0"/>
        <v>47</v>
      </c>
      <c r="B53" s="44" t="s">
        <v>158</v>
      </c>
      <c r="C53" s="45" t="s">
        <v>80</v>
      </c>
      <c r="D53" s="45" t="s">
        <v>153</v>
      </c>
      <c r="E53" s="44" t="s">
        <v>95</v>
      </c>
      <c r="F53" s="40"/>
    </row>
    <row r="54" spans="1:6" x14ac:dyDescent="0.2">
      <c r="A54" s="43">
        <f t="shared" si="0"/>
        <v>48</v>
      </c>
      <c r="B54" s="44" t="s">
        <v>159</v>
      </c>
      <c r="C54" s="45" t="s">
        <v>80</v>
      </c>
      <c r="D54" s="45" t="s">
        <v>160</v>
      </c>
      <c r="E54" s="44" t="s">
        <v>118</v>
      </c>
    </row>
    <row r="55" spans="1:6" x14ac:dyDescent="0.2">
      <c r="A55" s="43">
        <f t="shared" si="0"/>
        <v>49</v>
      </c>
      <c r="B55" s="44" t="s">
        <v>161</v>
      </c>
      <c r="C55" s="45" t="s">
        <v>80</v>
      </c>
      <c r="D55" s="45" t="s">
        <v>162</v>
      </c>
      <c r="E55" s="46"/>
      <c r="F55" s="40"/>
    </row>
    <row r="56" spans="1:6" x14ac:dyDescent="0.2">
      <c r="A56" s="43">
        <f t="shared" si="0"/>
        <v>50</v>
      </c>
      <c r="B56" s="44" t="s">
        <v>163</v>
      </c>
      <c r="C56" s="45" t="s">
        <v>97</v>
      </c>
      <c r="D56" s="45" t="s">
        <v>162</v>
      </c>
      <c r="E56" s="44"/>
      <c r="F56" s="39"/>
    </row>
    <row r="57" spans="1:6" x14ac:dyDescent="0.2">
      <c r="A57" s="43">
        <f t="shared" si="0"/>
        <v>51</v>
      </c>
      <c r="B57" s="44" t="s">
        <v>164</v>
      </c>
      <c r="C57" s="45" t="s">
        <v>97</v>
      </c>
      <c r="D57" s="45" t="s">
        <v>162</v>
      </c>
      <c r="E57" s="46"/>
    </row>
    <row r="58" spans="1:6" x14ac:dyDescent="0.2">
      <c r="A58" s="43">
        <f t="shared" si="0"/>
        <v>52</v>
      </c>
      <c r="B58" s="44" t="s">
        <v>165</v>
      </c>
      <c r="C58" s="45" t="s">
        <v>97</v>
      </c>
      <c r="D58" s="45" t="s">
        <v>162</v>
      </c>
      <c r="E58" s="44"/>
    </row>
    <row r="59" spans="1:6" x14ac:dyDescent="0.2">
      <c r="A59" s="43">
        <f t="shared" si="0"/>
        <v>53</v>
      </c>
      <c r="B59" s="44" t="s">
        <v>166</v>
      </c>
      <c r="C59" s="45" t="s">
        <v>97</v>
      </c>
      <c r="D59" s="45" t="s">
        <v>162</v>
      </c>
      <c r="E59" s="44"/>
      <c r="F59" s="40"/>
    </row>
    <row r="60" spans="1:6" x14ac:dyDescent="0.2">
      <c r="A60" s="43">
        <f t="shared" si="0"/>
        <v>54</v>
      </c>
      <c r="B60" s="44" t="s">
        <v>167</v>
      </c>
      <c r="C60" s="45" t="s">
        <v>97</v>
      </c>
      <c r="D60" s="45" t="s">
        <v>162</v>
      </c>
      <c r="E60" s="46"/>
    </row>
    <row r="61" spans="1:6" x14ac:dyDescent="0.2">
      <c r="A61" s="43">
        <f t="shared" si="0"/>
        <v>55</v>
      </c>
      <c r="B61" s="44" t="s">
        <v>168</v>
      </c>
      <c r="C61" s="45" t="s">
        <v>80</v>
      </c>
      <c r="D61" s="45" t="s">
        <v>162</v>
      </c>
      <c r="E61" s="46"/>
    </row>
    <row r="62" spans="1:6" x14ac:dyDescent="0.2">
      <c r="A62" s="43">
        <f t="shared" si="0"/>
        <v>56</v>
      </c>
      <c r="B62" s="44" t="s">
        <v>169</v>
      </c>
      <c r="C62" s="45" t="s">
        <v>97</v>
      </c>
      <c r="D62" s="50" t="s">
        <v>162</v>
      </c>
      <c r="E62" s="44" t="s">
        <v>170</v>
      </c>
    </row>
    <row r="63" spans="1:6" x14ac:dyDescent="0.2">
      <c r="A63" s="43">
        <f t="shared" si="0"/>
        <v>57</v>
      </c>
      <c r="B63" s="44" t="s">
        <v>171</v>
      </c>
      <c r="C63" s="45" t="s">
        <v>97</v>
      </c>
      <c r="D63" s="45" t="s">
        <v>162</v>
      </c>
      <c r="E63" s="46"/>
    </row>
    <row r="64" spans="1:6" x14ac:dyDescent="0.2">
      <c r="A64" s="43">
        <f t="shared" si="0"/>
        <v>58</v>
      </c>
      <c r="B64" s="44" t="s">
        <v>172</v>
      </c>
      <c r="C64" s="45" t="s">
        <v>80</v>
      </c>
      <c r="D64" s="45" t="s">
        <v>162</v>
      </c>
      <c r="E64" s="46"/>
    </row>
    <row r="65" spans="1:5" x14ac:dyDescent="0.2">
      <c r="A65" s="43">
        <f t="shared" si="0"/>
        <v>59</v>
      </c>
      <c r="B65" s="44" t="s">
        <v>173</v>
      </c>
      <c r="C65" s="45" t="s">
        <v>80</v>
      </c>
      <c r="D65" s="45" t="s">
        <v>162</v>
      </c>
      <c r="E65" s="44" t="s">
        <v>170</v>
      </c>
    </row>
    <row r="66" spans="1:5" x14ac:dyDescent="0.2">
      <c r="A66" s="43">
        <f t="shared" si="0"/>
        <v>60</v>
      </c>
      <c r="B66" s="46" t="s">
        <v>174</v>
      </c>
      <c r="C66" s="45" t="s">
        <v>97</v>
      </c>
      <c r="D66" s="45" t="s">
        <v>162</v>
      </c>
      <c r="E66" s="46"/>
    </row>
    <row r="67" spans="1:5" x14ac:dyDescent="0.2">
      <c r="A67" s="43">
        <f t="shared" si="0"/>
        <v>61</v>
      </c>
      <c r="B67" s="44" t="s">
        <v>175</v>
      </c>
      <c r="C67" s="45" t="s">
        <v>80</v>
      </c>
      <c r="D67" s="45" t="s">
        <v>162</v>
      </c>
      <c r="E67" s="44" t="s">
        <v>170</v>
      </c>
    </row>
    <row r="68" spans="1:5" x14ac:dyDescent="0.2">
      <c r="A68" s="43">
        <f t="shared" si="0"/>
        <v>62</v>
      </c>
      <c r="B68" s="44" t="s">
        <v>176</v>
      </c>
      <c r="C68" s="45" t="s">
        <v>97</v>
      </c>
      <c r="D68" s="45" t="s">
        <v>162</v>
      </c>
      <c r="E68" s="44" t="s">
        <v>170</v>
      </c>
    </row>
    <row r="69" spans="1:5" x14ac:dyDescent="0.2">
      <c r="A69" s="43">
        <f t="shared" si="0"/>
        <v>63</v>
      </c>
      <c r="B69" s="44" t="s">
        <v>177</v>
      </c>
      <c r="C69" s="45" t="s">
        <v>97</v>
      </c>
      <c r="D69" s="45" t="s">
        <v>162</v>
      </c>
      <c r="E69" s="46"/>
    </row>
    <row r="71" spans="1:5" x14ac:dyDescent="0.2">
      <c r="A71" s="37" t="s">
        <v>178</v>
      </c>
      <c r="B71" s="36">
        <v>31</v>
      </c>
      <c r="D71" s="38" t="s">
        <v>179</v>
      </c>
      <c r="E71" s="38" t="s">
        <v>180</v>
      </c>
    </row>
    <row r="72" spans="1:5" x14ac:dyDescent="0.2">
      <c r="A72" s="37" t="s">
        <v>181</v>
      </c>
      <c r="B72" s="36">
        <v>32</v>
      </c>
      <c r="D72" s="38" t="s">
        <v>182</v>
      </c>
      <c r="E72" s="38" t="s">
        <v>183</v>
      </c>
    </row>
    <row r="73" spans="1:5" x14ac:dyDescent="0.2">
      <c r="A73" s="37" t="s">
        <v>21</v>
      </c>
      <c r="B73" s="36">
        <v>63</v>
      </c>
      <c r="D73" s="38" t="s">
        <v>184</v>
      </c>
      <c r="E73" s="38" t="s">
        <v>185</v>
      </c>
    </row>
    <row r="74" spans="1:5" x14ac:dyDescent="0.2">
      <c r="D74" s="38" t="s">
        <v>184</v>
      </c>
      <c r="E74" s="38" t="s">
        <v>186</v>
      </c>
    </row>
    <row r="75" spans="1:5" x14ac:dyDescent="0.2">
      <c r="B75" s="41" t="s">
        <v>187</v>
      </c>
      <c r="C75" s="42">
        <v>15</v>
      </c>
      <c r="D75" s="38" t="s">
        <v>188</v>
      </c>
      <c r="E75" s="38" t="s">
        <v>189</v>
      </c>
    </row>
    <row r="76" spans="1:5" x14ac:dyDescent="0.2">
      <c r="B76" s="41" t="s">
        <v>190</v>
      </c>
      <c r="C76" s="42">
        <v>48</v>
      </c>
      <c r="D76" s="38" t="s">
        <v>191</v>
      </c>
      <c r="E76" s="38" t="s">
        <v>192</v>
      </c>
    </row>
    <row r="77" spans="1:5" x14ac:dyDescent="0.2">
      <c r="D77" s="38" t="s">
        <v>193</v>
      </c>
      <c r="E77" s="38" t="s">
        <v>194</v>
      </c>
    </row>
    <row r="78" spans="1:5" x14ac:dyDescent="0.2">
      <c r="D78" s="38" t="s">
        <v>191</v>
      </c>
      <c r="E78" s="38" t="s">
        <v>195</v>
      </c>
    </row>
    <row r="79" spans="1:5" x14ac:dyDescent="0.2">
      <c r="D79" s="38" t="s">
        <v>191</v>
      </c>
      <c r="E79" s="38" t="s">
        <v>196</v>
      </c>
    </row>
    <row r="80" spans="1:5" x14ac:dyDescent="0.2">
      <c r="D80" s="38" t="s">
        <v>191</v>
      </c>
      <c r="E80" s="38" t="s">
        <v>197</v>
      </c>
    </row>
    <row r="81" spans="4:5" x14ac:dyDescent="0.2">
      <c r="D81" s="38" t="s">
        <v>191</v>
      </c>
      <c r="E81" s="38" t="s">
        <v>198</v>
      </c>
    </row>
    <row r="82" spans="4:5" x14ac:dyDescent="0.2">
      <c r="D82" s="38" t="s">
        <v>199</v>
      </c>
      <c r="E82" s="38" t="s">
        <v>200</v>
      </c>
    </row>
    <row r="83" spans="4:5" x14ac:dyDescent="0.2">
      <c r="D83" s="38" t="s">
        <v>191</v>
      </c>
      <c r="E83" s="38" t="s">
        <v>201</v>
      </c>
    </row>
    <row r="84" spans="4:5" x14ac:dyDescent="0.2">
      <c r="D84" s="38" t="s">
        <v>191</v>
      </c>
      <c r="E84" s="38" t="s">
        <v>92</v>
      </c>
    </row>
    <row r="85" spans="4:5" x14ac:dyDescent="0.2">
      <c r="D85" s="38" t="s">
        <v>193</v>
      </c>
      <c r="E85" s="38" t="s">
        <v>82</v>
      </c>
    </row>
    <row r="86" spans="4:5" x14ac:dyDescent="0.2">
      <c r="D86" s="33" t="s">
        <v>202</v>
      </c>
      <c r="E86" s="33" t="s">
        <v>203</v>
      </c>
    </row>
  </sheetData>
  <autoFilter ref="A6:E6"/>
  <mergeCells count="4">
    <mergeCell ref="A1:E1"/>
    <mergeCell ref="A2:E2"/>
    <mergeCell ref="A4:E4"/>
    <mergeCell ref="F6:G6"/>
  </mergeCells>
  <pageMargins left="0.82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List of children</vt:lpstr>
      <vt:lpstr>Sheet3</vt:lpstr>
      <vt:lpstr>'List of children'!_GoBack</vt:lpstr>
    </vt:vector>
  </TitlesOfParts>
  <Company>- ETH0 -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Bisht</dc:creator>
  <cp:lastModifiedBy>SSS</cp:lastModifiedBy>
  <cp:lastPrinted>2016-12-03T09:01:49Z</cp:lastPrinted>
  <dcterms:created xsi:type="dcterms:W3CDTF">2009-04-06T05:38:08Z</dcterms:created>
  <dcterms:modified xsi:type="dcterms:W3CDTF">2017-02-26T05:05:14Z</dcterms:modified>
</cp:coreProperties>
</file>