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ssircar</author>
  </authors>
  <commentList>
    <comment ref="C39" authorId="0">
      <text>
        <r>
          <rPr>
            <sz val="8"/>
            <rFont val="Tahoma"/>
            <family val="2"/>
          </rPr>
          <t>meters</t>
        </r>
      </text>
    </comment>
    <comment ref="C20" authorId="0">
      <text>
        <r>
          <rPr>
            <sz val="8"/>
            <rFont val="Tahoma"/>
            <family val="2"/>
          </rPr>
          <t>hours</t>
        </r>
      </text>
    </comment>
    <comment ref="C21" authorId="0">
      <text>
        <r>
          <rPr>
            <sz val="8"/>
            <rFont val="Tahoma"/>
            <family val="2"/>
          </rPr>
          <t>hours</t>
        </r>
      </text>
    </comment>
    <comment ref="C23" authorId="0">
      <text>
        <r>
          <rPr>
            <sz val="8"/>
            <rFont val="Tahoma"/>
            <family val="2"/>
          </rPr>
          <t>hours</t>
        </r>
      </text>
    </comment>
    <comment ref="C24" authorId="0">
      <text>
        <r>
          <rPr>
            <sz val="8"/>
            <rFont val="Tahoma"/>
            <family val="2"/>
          </rPr>
          <t>hours</t>
        </r>
      </text>
    </comment>
    <comment ref="C25" authorId="0">
      <text>
        <r>
          <rPr>
            <sz val="8"/>
            <rFont val="Tahoma"/>
            <family val="2"/>
          </rPr>
          <t>hours</t>
        </r>
      </text>
    </comment>
    <comment ref="C22" authorId="0">
      <text>
        <r>
          <rPr>
            <sz val="8"/>
            <rFont val="Tahoma"/>
            <family val="2"/>
          </rPr>
          <t>hours</t>
        </r>
      </text>
    </comment>
    <comment ref="C41" authorId="0">
      <text>
        <r>
          <rPr>
            <sz val="8"/>
            <rFont val="Tahoma"/>
            <family val="2"/>
          </rPr>
          <t>meters</t>
        </r>
      </text>
    </comment>
    <comment ref="G80" authorId="0">
      <text>
        <r>
          <rPr>
            <sz val="8"/>
            <rFont val="Tahoma"/>
            <family val="2"/>
          </rPr>
          <t>added Rs. 20,000 for bussing children to BITM</t>
        </r>
      </text>
    </comment>
    <comment ref="G91" authorId="0">
      <text>
        <r>
          <rPr>
            <sz val="8"/>
            <rFont val="Tahoma"/>
            <family val="2"/>
          </rPr>
          <t>didn't include contingency in this</t>
        </r>
      </text>
    </comment>
  </commentList>
</comments>
</file>

<file path=xl/sharedStrings.xml><?xml version="1.0" encoding="utf-8"?>
<sst xmlns="http://schemas.openxmlformats.org/spreadsheetml/2006/main" count="150" uniqueCount="150">
  <si>
    <t>BAL VIVIDHA 2006</t>
  </si>
  <si>
    <t>BUDGET FOR</t>
  </si>
  <si>
    <t>INTERACTIVE CORNERS</t>
  </si>
  <si>
    <t>ITEM</t>
  </si>
  <si>
    <t>NUMBER</t>
  </si>
  <si>
    <t>RATE</t>
  </si>
  <si>
    <t>AMOUNT</t>
  </si>
  <si>
    <t>DAYS</t>
  </si>
  <si>
    <t>A1</t>
  </si>
  <si>
    <t>A2</t>
  </si>
  <si>
    <t>A3</t>
  </si>
  <si>
    <t>A4</t>
  </si>
  <si>
    <t>A5</t>
  </si>
  <si>
    <t>WORKSHOPS</t>
  </si>
  <si>
    <t>B1</t>
  </si>
  <si>
    <t>B2</t>
  </si>
  <si>
    <t>B3</t>
  </si>
  <si>
    <t>B4</t>
  </si>
  <si>
    <t>B5</t>
  </si>
  <si>
    <t>C1</t>
  </si>
  <si>
    <t>Magic show</t>
  </si>
  <si>
    <t>C2</t>
  </si>
  <si>
    <t>Street acrobats</t>
  </si>
  <si>
    <t>C3</t>
  </si>
  <si>
    <t>C4</t>
  </si>
  <si>
    <t>Folk instruments</t>
  </si>
  <si>
    <t>C5</t>
  </si>
  <si>
    <t>Play Aboltabol</t>
  </si>
  <si>
    <t>C6</t>
  </si>
  <si>
    <t>Play Patrabandhu</t>
  </si>
  <si>
    <t>C7</t>
  </si>
  <si>
    <t>Puppet show</t>
  </si>
  <si>
    <t>RANGMANCH CUM FILM SCREENINGS</t>
  </si>
  <si>
    <t>COLLOQUIUM</t>
  </si>
  <si>
    <t>D1</t>
  </si>
  <si>
    <t>D2</t>
  </si>
  <si>
    <t>D3</t>
  </si>
  <si>
    <t xml:space="preserve">Seminar kit </t>
  </si>
  <si>
    <t>D4</t>
  </si>
  <si>
    <t>Refreshment &amp; lunch</t>
  </si>
  <si>
    <t>D5</t>
  </si>
  <si>
    <t>Documentation</t>
  </si>
  <si>
    <t>D6</t>
  </si>
  <si>
    <t>D7</t>
  </si>
  <si>
    <t>Film reels</t>
  </si>
  <si>
    <t>D8</t>
  </si>
  <si>
    <t>Developing &amp; printing</t>
  </si>
  <si>
    <t>SHAMIANA</t>
  </si>
  <si>
    <t>E1</t>
  </si>
  <si>
    <t>E2</t>
  </si>
  <si>
    <t>E3</t>
  </si>
  <si>
    <t>Purchase of ropes</t>
  </si>
  <si>
    <t>E4</t>
  </si>
  <si>
    <t>Hire of tables</t>
  </si>
  <si>
    <t>E5</t>
  </si>
  <si>
    <t>Hire of chairs</t>
  </si>
  <si>
    <t>E6</t>
  </si>
  <si>
    <t>Hire of tubelights</t>
  </si>
  <si>
    <t>E7</t>
  </si>
  <si>
    <t>Electrical connections</t>
  </si>
  <si>
    <t>E8</t>
  </si>
  <si>
    <t>Labour charges</t>
  </si>
  <si>
    <t>E9</t>
  </si>
  <si>
    <t>PRINTING</t>
  </si>
  <si>
    <t>F1</t>
  </si>
  <si>
    <t>Posters</t>
  </si>
  <si>
    <t>F2</t>
  </si>
  <si>
    <t>Leaflets</t>
  </si>
  <si>
    <t>F3</t>
  </si>
  <si>
    <t>F4</t>
  </si>
  <si>
    <t>F5</t>
  </si>
  <si>
    <t>Brochure covers</t>
  </si>
  <si>
    <t>F6</t>
  </si>
  <si>
    <t>F7</t>
  </si>
  <si>
    <t>ADMINISTRATIVE EXPENSES AT KOLKATA &amp; MUMBAI</t>
  </si>
  <si>
    <t>G1</t>
  </si>
  <si>
    <t>G2</t>
  </si>
  <si>
    <t>G3</t>
  </si>
  <si>
    <t>Local conveyance</t>
  </si>
  <si>
    <t>G4</t>
  </si>
  <si>
    <t>Courier charges</t>
  </si>
  <si>
    <t>PERSONNEL</t>
  </si>
  <si>
    <t>H1</t>
  </si>
  <si>
    <t>Festival co-ordinator</t>
  </si>
  <si>
    <t>H2</t>
  </si>
  <si>
    <t>Workshop co-ordinator</t>
  </si>
  <si>
    <t>H3</t>
  </si>
  <si>
    <t>Rangmanch &amp; hospitality co-ordinator</t>
  </si>
  <si>
    <t>H4</t>
  </si>
  <si>
    <t>Fund raising &amp; publicity co-ordinator</t>
  </si>
  <si>
    <t>H5</t>
  </si>
  <si>
    <t>Festival assistants</t>
  </si>
  <si>
    <t>H6</t>
  </si>
  <si>
    <t>Accountant at Kolkata</t>
  </si>
  <si>
    <t>H7</t>
  </si>
  <si>
    <t>Designer at Mumbai</t>
  </si>
  <si>
    <t>H8</t>
  </si>
  <si>
    <t>Festival assistants at Mumbai</t>
  </si>
  <si>
    <t>H9</t>
  </si>
  <si>
    <t>Accountant at Mumbai</t>
  </si>
  <si>
    <t>H10</t>
  </si>
  <si>
    <t>Auditor at Kolkata</t>
  </si>
  <si>
    <t>H11</t>
  </si>
  <si>
    <t>Architect at Kolkata</t>
  </si>
  <si>
    <t>H12</t>
  </si>
  <si>
    <t>Electrician at Kolkata</t>
  </si>
  <si>
    <t>H13</t>
  </si>
  <si>
    <t>Lightman at Kolkata</t>
  </si>
  <si>
    <t>CONTINGENCY</t>
  </si>
  <si>
    <t>I1</t>
  </si>
  <si>
    <t>FUNDS IN PLACE</t>
  </si>
  <si>
    <t>J1</t>
  </si>
  <si>
    <t>Sir Ratan Tata Trust</t>
  </si>
  <si>
    <t>J2</t>
  </si>
  <si>
    <t>Sahay</t>
  </si>
  <si>
    <t>J3</t>
  </si>
  <si>
    <t>Rotary Club of CityCentre</t>
  </si>
  <si>
    <t>J4</t>
  </si>
  <si>
    <t>Service Centre</t>
  </si>
  <si>
    <t>J5</t>
  </si>
  <si>
    <t>Advertisements</t>
  </si>
  <si>
    <t>FUNDS REQUESTED FOR</t>
  </si>
  <si>
    <t xml:space="preserve">10% of projected expenditure which includes Rs.20,000 for buses to bring children to BITM </t>
  </si>
  <si>
    <t>Travel of outstation resource persons</t>
  </si>
  <si>
    <t>Boarding, lodging for outstation persons</t>
  </si>
  <si>
    <t>Material cost for setting up corners</t>
  </si>
  <si>
    <t>Food for resource persons</t>
  </si>
  <si>
    <t>Food for volunteers</t>
  </si>
  <si>
    <t>Remuneration to resource persons for full day sessions</t>
  </si>
  <si>
    <t>Remuneration to resource persons for half day sessions</t>
  </si>
  <si>
    <t>Materials &amp; stationery for demos &amp; exercises</t>
  </si>
  <si>
    <t xml:space="preserve">Refreshments &amp; lunch for participants &amp; resource persons </t>
  </si>
  <si>
    <t>Preliminary brainstorming sessions</t>
  </si>
  <si>
    <t>Refreshments for performers</t>
  </si>
  <si>
    <t>TOTAL</t>
  </si>
  <si>
    <t>NO.</t>
  </si>
  <si>
    <t>To &amp; fro air fare of outstation speakers</t>
  </si>
  <si>
    <t>Boarding &amp; lodging of outstation speakers</t>
  </si>
  <si>
    <t>Remuneration to still photographer</t>
  </si>
  <si>
    <t>Purchase of cloth of primary colours</t>
  </si>
  <si>
    <t>Purchase of bamboo poles</t>
  </si>
  <si>
    <t>Remuneration to supervisers</t>
  </si>
  <si>
    <t>Screen printing of posters</t>
  </si>
  <si>
    <t>Screen printing of leaflets</t>
  </si>
  <si>
    <t>Invitation cards with envelopes</t>
  </si>
  <si>
    <t xml:space="preserve">                </t>
  </si>
  <si>
    <t>Communication &amp; advocacy</t>
  </si>
  <si>
    <t>Photocopying &amp; stationery</t>
  </si>
  <si>
    <t>previous budget</t>
  </si>
  <si>
    <t>Printing of inside pages (50 pages)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</si>
</sst>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$&quot;#,##0.0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workbookViewId="0" topLeftCell="A81">
      <selection activeCell="H98" sqref="H98"/>
    </sheetView>
  </sheetViews>
  <sheetFormatPr defaultColWidth="9.140625" defaultRowHeight="12.75"/>
  <cols>
    <col min="1" max="1" width="4.28125" style="2" customWidth="1"/>
    <col min="2" max="2" width="36.28125" style="2" bestFit="1" customWidth="1"/>
    <col min="3" max="3" width="9.140625" style="2" customWidth="1"/>
    <col min="4" max="4" width="6.140625" style="2" customWidth="1"/>
    <col min="5" max="5" width="6.57421875" style="2" customWidth="1"/>
    <col min="6" max="6" width="8.8515625" style="2" customWidth="1"/>
    <col min="7" max="7" width="11.140625" style="2" bestFit="1" customWidth="1"/>
    <col min="8" max="8" width="10.140625" style="2" customWidth="1"/>
    <col min="9" max="16384" width="9.140625" style="2" customWidth="1"/>
  </cols>
  <sheetData>
    <row r="1" spans="3:8" ht="15.75">
      <c r="C1" s="3" t="s">
        <v>1</v>
      </c>
      <c r="E1" s="3" t="s">
        <v>0</v>
      </c>
      <c r="H1" s="7"/>
    </row>
    <row r="2" spans="3:9" ht="15.75">
      <c r="C2" s="3"/>
      <c r="E2" s="3"/>
      <c r="H2" s="7"/>
      <c r="I2" s="15" t="s">
        <v>148</v>
      </c>
    </row>
    <row r="3" spans="1:9" ht="12.75">
      <c r="A3" s="2" t="s">
        <v>135</v>
      </c>
      <c r="B3" s="2" t="s">
        <v>3</v>
      </c>
      <c r="C3" s="6" t="s">
        <v>4</v>
      </c>
      <c r="D3" s="6" t="s">
        <v>7</v>
      </c>
      <c r="E3" s="6" t="s">
        <v>5</v>
      </c>
      <c r="F3" s="6" t="s">
        <v>6</v>
      </c>
      <c r="G3" s="6" t="s">
        <v>134</v>
      </c>
      <c r="H3" s="8"/>
      <c r="I3" s="15"/>
    </row>
    <row r="4" spans="8:9" ht="12.75">
      <c r="H4" s="7"/>
      <c r="I4" s="13"/>
    </row>
    <row r="5" spans="1:9" ht="12.75">
      <c r="A5" s="4" t="s">
        <v>2</v>
      </c>
      <c r="H5" s="7"/>
      <c r="I5" s="13"/>
    </row>
    <row r="6" spans="1:9" ht="12.75">
      <c r="A6" s="2" t="s">
        <v>8</v>
      </c>
      <c r="B6" s="9" t="s">
        <v>123</v>
      </c>
      <c r="C6" s="2">
        <v>6</v>
      </c>
      <c r="E6" s="2">
        <v>3000</v>
      </c>
      <c r="F6" s="2">
        <f>E6*C6</f>
        <v>18000</v>
      </c>
      <c r="H6" s="7"/>
      <c r="I6" s="13"/>
    </row>
    <row r="7" spans="1:9" ht="12.75">
      <c r="A7" s="2" t="s">
        <v>9</v>
      </c>
      <c r="B7" s="9" t="s">
        <v>124</v>
      </c>
      <c r="C7" s="2">
        <v>6</v>
      </c>
      <c r="D7" s="2">
        <v>5</v>
      </c>
      <c r="E7" s="2">
        <v>300</v>
      </c>
      <c r="F7" s="2">
        <f>C7*D7*E7</f>
        <v>9000</v>
      </c>
      <c r="H7" s="7"/>
      <c r="I7" s="13"/>
    </row>
    <row r="8" spans="1:9" ht="12.75">
      <c r="A8" s="2" t="s">
        <v>10</v>
      </c>
      <c r="B8" s="9" t="s">
        <v>125</v>
      </c>
      <c r="C8" s="2">
        <v>5</v>
      </c>
      <c r="E8" s="2">
        <v>5000</v>
      </c>
      <c r="F8" s="2">
        <f>C8*E8</f>
        <v>25000</v>
      </c>
      <c r="H8" s="7"/>
      <c r="I8" s="13"/>
    </row>
    <row r="9" spans="1:9" ht="12.75">
      <c r="A9" s="2" t="s">
        <v>11</v>
      </c>
      <c r="B9" s="5" t="s">
        <v>126</v>
      </c>
      <c r="C9" s="2">
        <v>40</v>
      </c>
      <c r="D9" s="2">
        <v>4</v>
      </c>
      <c r="E9" s="2">
        <v>50</v>
      </c>
      <c r="F9" s="2">
        <f>C9*D9*E9</f>
        <v>8000</v>
      </c>
      <c r="H9" s="7"/>
      <c r="I9" s="13"/>
    </row>
    <row r="10" spans="1:9" ht="12.75">
      <c r="A10" s="2" t="s">
        <v>12</v>
      </c>
      <c r="B10" s="5" t="s">
        <v>127</v>
      </c>
      <c r="C10" s="2">
        <v>20</v>
      </c>
      <c r="D10" s="2">
        <v>4</v>
      </c>
      <c r="E10" s="2">
        <v>50</v>
      </c>
      <c r="F10" s="2">
        <f>C10*D10*E10</f>
        <v>4000</v>
      </c>
      <c r="H10" s="7"/>
      <c r="I10" s="13"/>
    </row>
    <row r="11" spans="2:9" ht="12.75">
      <c r="B11" s="5"/>
      <c r="G11" s="2">
        <f>SUM(F6:F10)</f>
        <v>64000</v>
      </c>
      <c r="H11" s="7">
        <f>G11/45</f>
        <v>1422.2222222222222</v>
      </c>
      <c r="I11" s="13">
        <v>128100</v>
      </c>
    </row>
    <row r="12" spans="1:9" ht="12.75">
      <c r="A12" s="4" t="s">
        <v>13</v>
      </c>
      <c r="B12" s="5"/>
      <c r="H12" s="7"/>
      <c r="I12" s="13"/>
    </row>
    <row r="13" spans="1:9" ht="25.5">
      <c r="A13" s="2" t="s">
        <v>14</v>
      </c>
      <c r="B13" s="5" t="s">
        <v>128</v>
      </c>
      <c r="C13" s="2">
        <v>8</v>
      </c>
      <c r="E13" s="2">
        <v>1000</v>
      </c>
      <c r="F13" s="2">
        <f>E13*C13</f>
        <v>8000</v>
      </c>
      <c r="H13" s="7"/>
      <c r="I13" s="13"/>
    </row>
    <row r="14" spans="1:9" ht="25.5">
      <c r="A14" s="2" t="s">
        <v>15</v>
      </c>
      <c r="B14" s="5" t="s">
        <v>129</v>
      </c>
      <c r="C14" s="2">
        <v>8</v>
      </c>
      <c r="E14" s="2">
        <v>500</v>
      </c>
      <c r="F14" s="2">
        <f>E14*C14</f>
        <v>4000</v>
      </c>
      <c r="H14" s="7"/>
      <c r="I14" s="13"/>
    </row>
    <row r="15" spans="1:9" ht="25.5">
      <c r="A15" s="2" t="s">
        <v>16</v>
      </c>
      <c r="B15" s="5" t="s">
        <v>130</v>
      </c>
      <c r="D15" s="2">
        <v>3</v>
      </c>
      <c r="E15" s="2">
        <v>2000</v>
      </c>
      <c r="F15" s="2">
        <f>D15*E15</f>
        <v>6000</v>
      </c>
      <c r="H15" s="7"/>
      <c r="I15" s="13"/>
    </row>
    <row r="16" spans="1:9" ht="25.5">
      <c r="A16" s="2" t="s">
        <v>17</v>
      </c>
      <c r="B16" s="5" t="s">
        <v>131</v>
      </c>
      <c r="C16" s="2">
        <v>130</v>
      </c>
      <c r="D16" s="2">
        <v>3</v>
      </c>
      <c r="E16" s="2">
        <v>50</v>
      </c>
      <c r="F16" s="2">
        <f>C16*D16*E16</f>
        <v>19500</v>
      </c>
      <c r="H16" s="7"/>
      <c r="I16" s="13"/>
    </row>
    <row r="17" spans="1:9" ht="12.75">
      <c r="A17" s="2" t="s">
        <v>18</v>
      </c>
      <c r="B17" s="5" t="s">
        <v>132</v>
      </c>
      <c r="C17" s="2">
        <v>8</v>
      </c>
      <c r="E17" s="2">
        <v>500</v>
      </c>
      <c r="F17" s="2">
        <f>E17*C17</f>
        <v>4000</v>
      </c>
      <c r="H17" s="7"/>
      <c r="I17" s="13"/>
    </row>
    <row r="18" spans="2:9" ht="12.75">
      <c r="B18" s="5"/>
      <c r="G18" s="2">
        <f>SUM(F13:F17)</f>
        <v>41500</v>
      </c>
      <c r="H18" s="7">
        <f>G18/45</f>
        <v>922.2222222222222</v>
      </c>
      <c r="I18" s="13">
        <v>75000</v>
      </c>
    </row>
    <row r="19" spans="1:9" ht="12.75">
      <c r="A19" s="4" t="s">
        <v>32</v>
      </c>
      <c r="B19" s="5"/>
      <c r="H19" s="7"/>
      <c r="I19" s="13"/>
    </row>
    <row r="20" spans="1:9" ht="12.75">
      <c r="A20" s="2" t="s">
        <v>19</v>
      </c>
      <c r="B20" s="5" t="s">
        <v>20</v>
      </c>
      <c r="C20" s="2">
        <v>1</v>
      </c>
      <c r="F20" s="2">
        <v>2000</v>
      </c>
      <c r="H20" s="7"/>
      <c r="I20" s="13"/>
    </row>
    <row r="21" spans="1:9" ht="12.75">
      <c r="A21" s="2" t="s">
        <v>21</v>
      </c>
      <c r="B21" s="5" t="s">
        <v>22</v>
      </c>
      <c r="C21" s="2">
        <v>1</v>
      </c>
      <c r="F21" s="2">
        <v>1000</v>
      </c>
      <c r="H21" s="7"/>
      <c r="I21" s="13"/>
    </row>
    <row r="22" spans="1:9" ht="12.75">
      <c r="A22" s="2" t="s">
        <v>23</v>
      </c>
      <c r="B22" s="5" t="s">
        <v>25</v>
      </c>
      <c r="C22" s="2">
        <v>2</v>
      </c>
      <c r="F22" s="2">
        <v>3000</v>
      </c>
      <c r="H22" s="7"/>
      <c r="I22" s="13"/>
    </row>
    <row r="23" spans="1:9" ht="12.75">
      <c r="A23" s="2" t="s">
        <v>24</v>
      </c>
      <c r="B23" s="5" t="s">
        <v>27</v>
      </c>
      <c r="C23" s="2">
        <v>1</v>
      </c>
      <c r="F23" s="2">
        <v>3000</v>
      </c>
      <c r="H23" s="7"/>
      <c r="I23" s="13"/>
    </row>
    <row r="24" spans="1:9" ht="12.75">
      <c r="A24" s="2" t="s">
        <v>26</v>
      </c>
      <c r="B24" s="5" t="s">
        <v>29</v>
      </c>
      <c r="C24" s="2">
        <v>1</v>
      </c>
      <c r="F24" s="2">
        <v>3000</v>
      </c>
      <c r="H24" s="7"/>
      <c r="I24" s="13"/>
    </row>
    <row r="25" spans="1:9" ht="12.75">
      <c r="A25" s="2" t="s">
        <v>28</v>
      </c>
      <c r="B25" s="5" t="s">
        <v>31</v>
      </c>
      <c r="C25" s="2">
        <v>1</v>
      </c>
      <c r="F25" s="2">
        <v>6000</v>
      </c>
      <c r="H25" s="7"/>
      <c r="I25" s="13"/>
    </row>
    <row r="26" spans="1:9" ht="12.75">
      <c r="A26" s="2" t="s">
        <v>30</v>
      </c>
      <c r="B26" s="5" t="s">
        <v>133</v>
      </c>
      <c r="C26" s="2">
        <v>200</v>
      </c>
      <c r="E26" s="2">
        <v>30</v>
      </c>
      <c r="F26" s="2">
        <f>E26*C26</f>
        <v>6000</v>
      </c>
      <c r="H26" s="7"/>
      <c r="I26" s="13"/>
    </row>
    <row r="27" spans="2:9" ht="12.75">
      <c r="B27" s="5"/>
      <c r="G27" s="2">
        <f>SUM(F20:F26)</f>
        <v>24000</v>
      </c>
      <c r="H27" s="7">
        <f>G27/45</f>
        <v>533.3333333333334</v>
      </c>
      <c r="I27" s="13">
        <v>72000</v>
      </c>
    </row>
    <row r="28" spans="1:9" ht="12.75">
      <c r="A28" s="4" t="s">
        <v>33</v>
      </c>
      <c r="B28" s="5"/>
      <c r="H28" s="7"/>
      <c r="I28" s="13"/>
    </row>
    <row r="29" spans="1:9" ht="25.5">
      <c r="A29" s="2" t="s">
        <v>34</v>
      </c>
      <c r="B29" s="5" t="s">
        <v>136</v>
      </c>
      <c r="C29" s="2">
        <v>2</v>
      </c>
      <c r="E29" s="2">
        <v>15000</v>
      </c>
      <c r="F29" s="2">
        <f>E29*C29</f>
        <v>30000</v>
      </c>
      <c r="H29" s="7"/>
      <c r="I29" s="13"/>
    </row>
    <row r="30" spans="1:9" ht="12.75">
      <c r="A30" s="2" t="s">
        <v>35</v>
      </c>
      <c r="B30" s="9" t="s">
        <v>137</v>
      </c>
      <c r="C30" s="2">
        <v>2</v>
      </c>
      <c r="D30" s="2">
        <v>2</v>
      </c>
      <c r="E30" s="2">
        <v>500</v>
      </c>
      <c r="F30" s="2">
        <f>C30*D30*E30</f>
        <v>2000</v>
      </c>
      <c r="H30" s="7"/>
      <c r="I30" s="13"/>
    </row>
    <row r="31" spans="1:9" ht="12.75">
      <c r="A31" s="2" t="s">
        <v>36</v>
      </c>
      <c r="B31" s="5" t="s">
        <v>37</v>
      </c>
      <c r="C31" s="2">
        <v>200</v>
      </c>
      <c r="E31" s="2">
        <v>30</v>
      </c>
      <c r="F31" s="2">
        <f>E31*C31</f>
        <v>6000</v>
      </c>
      <c r="H31" s="7"/>
      <c r="I31" s="13"/>
    </row>
    <row r="32" spans="1:9" ht="12.75">
      <c r="A32" s="2" t="s">
        <v>38</v>
      </c>
      <c r="B32" s="5" t="s">
        <v>39</v>
      </c>
      <c r="C32" s="2">
        <v>200</v>
      </c>
      <c r="E32" s="2">
        <v>100</v>
      </c>
      <c r="F32" s="2">
        <f>E32*C32</f>
        <v>20000</v>
      </c>
      <c r="H32" s="7"/>
      <c r="I32" s="13"/>
    </row>
    <row r="33" spans="1:9" ht="12.75">
      <c r="A33" s="2" t="s">
        <v>40</v>
      </c>
      <c r="B33" s="5" t="s">
        <v>41</v>
      </c>
      <c r="F33" s="2">
        <v>1000</v>
      </c>
      <c r="H33" s="7"/>
      <c r="I33" s="13"/>
    </row>
    <row r="34" spans="1:9" ht="12.75">
      <c r="A34" s="2" t="s">
        <v>42</v>
      </c>
      <c r="B34" s="9" t="s">
        <v>138</v>
      </c>
      <c r="C34" s="2">
        <v>2</v>
      </c>
      <c r="D34" s="2">
        <v>1</v>
      </c>
      <c r="E34" s="2">
        <v>500</v>
      </c>
      <c r="F34" s="2">
        <f>C34*D34*E34</f>
        <v>1000</v>
      </c>
      <c r="H34" s="7"/>
      <c r="I34" s="13"/>
    </row>
    <row r="35" spans="1:9" ht="12.75">
      <c r="A35" s="2" t="s">
        <v>43</v>
      </c>
      <c r="B35" s="5" t="s">
        <v>44</v>
      </c>
      <c r="C35" s="2">
        <v>4</v>
      </c>
      <c r="E35" s="2">
        <v>100</v>
      </c>
      <c r="F35" s="2">
        <f>E35*C35</f>
        <v>400</v>
      </c>
      <c r="H35" s="7"/>
      <c r="I35" s="13"/>
    </row>
    <row r="36" spans="1:9" ht="12.75">
      <c r="A36" s="2" t="s">
        <v>45</v>
      </c>
      <c r="B36" s="5" t="s">
        <v>46</v>
      </c>
      <c r="C36" s="2">
        <v>4</v>
      </c>
      <c r="E36" s="2">
        <v>200</v>
      </c>
      <c r="F36" s="2">
        <f>E36*C36</f>
        <v>800</v>
      </c>
      <c r="H36" s="7"/>
      <c r="I36" s="13"/>
    </row>
    <row r="37" spans="2:9" ht="12.75">
      <c r="B37" s="5"/>
      <c r="G37" s="2">
        <f>SUM(F29:F36)</f>
        <v>61200</v>
      </c>
      <c r="H37" s="7">
        <f>G37/45</f>
        <v>1360</v>
      </c>
      <c r="I37" s="13">
        <v>78000</v>
      </c>
    </row>
    <row r="38" spans="1:9" ht="12.75">
      <c r="A38" s="4" t="s">
        <v>47</v>
      </c>
      <c r="B38" s="5"/>
      <c r="H38" s="7"/>
      <c r="I38" s="13"/>
    </row>
    <row r="39" spans="1:9" ht="12.75">
      <c r="A39" s="2" t="s">
        <v>48</v>
      </c>
      <c r="B39" s="9" t="s">
        <v>139</v>
      </c>
      <c r="C39" s="2">
        <v>300</v>
      </c>
      <c r="E39" s="2">
        <v>20</v>
      </c>
      <c r="F39" s="2">
        <f>E39*C39</f>
        <v>6000</v>
      </c>
      <c r="H39" s="7"/>
      <c r="I39" s="13"/>
    </row>
    <row r="40" spans="1:9" ht="12.75">
      <c r="A40" s="2" t="s">
        <v>49</v>
      </c>
      <c r="B40" s="5" t="s">
        <v>140</v>
      </c>
      <c r="C40" s="2">
        <v>100</v>
      </c>
      <c r="E40" s="2">
        <v>10</v>
      </c>
      <c r="F40" s="2">
        <f>E40*C40</f>
        <v>1000</v>
      </c>
      <c r="H40" s="7"/>
      <c r="I40" s="13"/>
    </row>
    <row r="41" spans="1:9" ht="12.75">
      <c r="A41" s="2" t="s">
        <v>50</v>
      </c>
      <c r="B41" s="5" t="s">
        <v>51</v>
      </c>
      <c r="C41" s="2">
        <v>1000</v>
      </c>
      <c r="E41" s="2">
        <v>1</v>
      </c>
      <c r="F41" s="2">
        <f>E41*C41</f>
        <v>1000</v>
      </c>
      <c r="H41" s="7"/>
      <c r="I41" s="13"/>
    </row>
    <row r="42" spans="1:9" ht="12.75">
      <c r="A42" s="2" t="s">
        <v>52</v>
      </c>
      <c r="B42" s="5" t="s">
        <v>53</v>
      </c>
      <c r="C42" s="2">
        <v>40</v>
      </c>
      <c r="D42" s="2">
        <v>3</v>
      </c>
      <c r="E42" s="2">
        <v>100</v>
      </c>
      <c r="F42" s="2">
        <f>C42*D42*E42</f>
        <v>12000</v>
      </c>
      <c r="H42" s="7"/>
      <c r="I42" s="13"/>
    </row>
    <row r="43" spans="1:9" ht="12.75">
      <c r="A43" s="2" t="s">
        <v>54</v>
      </c>
      <c r="B43" s="5" t="s">
        <v>55</v>
      </c>
      <c r="C43" s="2">
        <v>50</v>
      </c>
      <c r="D43" s="2">
        <v>3</v>
      </c>
      <c r="E43" s="2">
        <v>30</v>
      </c>
      <c r="F43" s="2">
        <f>C43*D43*E43</f>
        <v>4500</v>
      </c>
      <c r="H43" s="7"/>
      <c r="I43" s="13"/>
    </row>
    <row r="44" spans="1:9" ht="12.75">
      <c r="A44" s="2" t="s">
        <v>56</v>
      </c>
      <c r="B44" s="5" t="s">
        <v>57</v>
      </c>
      <c r="C44" s="2">
        <v>40</v>
      </c>
      <c r="D44" s="2">
        <v>3</v>
      </c>
      <c r="E44" s="2">
        <v>20</v>
      </c>
      <c r="F44" s="2">
        <f>C44*D44*E44</f>
        <v>2400</v>
      </c>
      <c r="H44" s="7"/>
      <c r="I44" s="13"/>
    </row>
    <row r="45" spans="1:9" ht="12.75">
      <c r="A45" s="2" t="s">
        <v>58</v>
      </c>
      <c r="B45" s="5" t="s">
        <v>59</v>
      </c>
      <c r="F45" s="2">
        <v>2000</v>
      </c>
      <c r="H45" s="7"/>
      <c r="I45" s="13"/>
    </row>
    <row r="46" spans="1:9" ht="12.75">
      <c r="A46" s="2" t="s">
        <v>60</v>
      </c>
      <c r="B46" s="5" t="s">
        <v>61</v>
      </c>
      <c r="C46" s="2">
        <v>10</v>
      </c>
      <c r="D46" s="2">
        <v>5</v>
      </c>
      <c r="E46" s="2">
        <v>100</v>
      </c>
      <c r="F46" s="2">
        <f>C46*D46*E46</f>
        <v>5000</v>
      </c>
      <c r="H46" s="7"/>
      <c r="I46" s="13"/>
    </row>
    <row r="47" spans="1:9" ht="12.75">
      <c r="A47" s="2" t="s">
        <v>62</v>
      </c>
      <c r="B47" s="5" t="s">
        <v>141</v>
      </c>
      <c r="C47" s="2">
        <v>1</v>
      </c>
      <c r="D47" s="2">
        <v>5</v>
      </c>
      <c r="E47" s="2">
        <v>1000</v>
      </c>
      <c r="F47" s="2">
        <f>C47*D47*E47</f>
        <v>5000</v>
      </c>
      <c r="H47" s="7"/>
      <c r="I47" s="13"/>
    </row>
    <row r="48" spans="2:9" ht="12.75">
      <c r="B48" s="5"/>
      <c r="G48" s="2">
        <f>SUM(F39:F47)</f>
        <v>38900</v>
      </c>
      <c r="H48" s="7">
        <f>G48/45</f>
        <v>864.4444444444445</v>
      </c>
      <c r="I48" s="13">
        <v>164000</v>
      </c>
    </row>
    <row r="49" spans="1:9" ht="12.75">
      <c r="A49" s="4" t="s">
        <v>63</v>
      </c>
      <c r="B49" s="5"/>
      <c r="H49" s="7"/>
      <c r="I49" s="13"/>
    </row>
    <row r="50" spans="1:9" ht="12.75">
      <c r="A50" s="2" t="s">
        <v>64</v>
      </c>
      <c r="B50" s="5" t="s">
        <v>65</v>
      </c>
      <c r="C50" s="2">
        <v>600</v>
      </c>
      <c r="E50" s="2">
        <v>14</v>
      </c>
      <c r="F50" s="2">
        <f>E50*C50</f>
        <v>8400</v>
      </c>
      <c r="H50" s="7"/>
      <c r="I50" s="13"/>
    </row>
    <row r="51" spans="1:9" ht="12.75">
      <c r="A51" s="2" t="s">
        <v>66</v>
      </c>
      <c r="B51" s="5" t="s">
        <v>67</v>
      </c>
      <c r="C51" s="2">
        <v>1000</v>
      </c>
      <c r="E51" s="2">
        <v>4</v>
      </c>
      <c r="F51" s="2">
        <f>E51*C51</f>
        <v>4000</v>
      </c>
      <c r="H51" s="7"/>
      <c r="I51" s="13"/>
    </row>
    <row r="52" spans="1:9" ht="12.75">
      <c r="A52" s="2" t="s">
        <v>68</v>
      </c>
      <c r="B52" s="5" t="s">
        <v>142</v>
      </c>
      <c r="C52" s="2">
        <v>600</v>
      </c>
      <c r="E52" s="2">
        <v>3</v>
      </c>
      <c r="F52" s="2">
        <f>E52*C52</f>
        <v>1800</v>
      </c>
      <c r="H52" s="7"/>
      <c r="I52" s="13"/>
    </row>
    <row r="53" spans="1:9" ht="12.75">
      <c r="A53" s="2" t="s">
        <v>69</v>
      </c>
      <c r="B53" s="5" t="s">
        <v>143</v>
      </c>
      <c r="C53" s="2">
        <v>1000</v>
      </c>
      <c r="E53" s="2">
        <v>2</v>
      </c>
      <c r="F53" s="2">
        <f>E53*C53</f>
        <v>2000</v>
      </c>
      <c r="H53" s="7"/>
      <c r="I53" s="13"/>
    </row>
    <row r="54" spans="1:9" ht="12.75">
      <c r="A54" s="2" t="s">
        <v>70</v>
      </c>
      <c r="B54" s="5" t="s">
        <v>71</v>
      </c>
      <c r="C54" s="2">
        <v>1000</v>
      </c>
      <c r="E54" s="2">
        <v>10</v>
      </c>
      <c r="F54" s="2">
        <f>E54*C54</f>
        <v>10000</v>
      </c>
      <c r="H54" s="7"/>
      <c r="I54" s="13"/>
    </row>
    <row r="55" spans="1:9" ht="12.75">
      <c r="A55" s="2" t="s">
        <v>72</v>
      </c>
      <c r="B55" s="5" t="s">
        <v>149</v>
      </c>
      <c r="C55" s="2">
        <f>50*1000</f>
        <v>50000</v>
      </c>
      <c r="E55" s="1">
        <v>0.6</v>
      </c>
      <c r="F55" s="2">
        <f>E55*C55</f>
        <v>30000</v>
      </c>
      <c r="H55" s="7"/>
      <c r="I55" s="13"/>
    </row>
    <row r="56" spans="1:9" ht="12.75">
      <c r="A56" s="2" t="s">
        <v>73</v>
      </c>
      <c r="B56" s="9" t="s">
        <v>144</v>
      </c>
      <c r="C56" s="2">
        <v>300</v>
      </c>
      <c r="E56" s="2">
        <v>5</v>
      </c>
      <c r="F56" s="2">
        <f>E56*C56</f>
        <v>1500</v>
      </c>
      <c r="H56" s="7"/>
      <c r="I56" s="13"/>
    </row>
    <row r="57" spans="2:9" ht="12.75">
      <c r="B57" s="5"/>
      <c r="C57" s="2" t="s">
        <v>145</v>
      </c>
      <c r="G57" s="2">
        <f>SUM(F50:F56)</f>
        <v>57700</v>
      </c>
      <c r="H57" s="7">
        <f>G57/45</f>
        <v>1282.2222222222222</v>
      </c>
      <c r="I57" s="13">
        <v>79200</v>
      </c>
    </row>
    <row r="58" spans="1:9" ht="12.75">
      <c r="A58" s="4" t="s">
        <v>74</v>
      </c>
      <c r="B58" s="5"/>
      <c r="H58" s="7"/>
      <c r="I58" s="13"/>
    </row>
    <row r="59" spans="2:9" ht="12.75">
      <c r="B59" s="5"/>
      <c r="H59" s="7"/>
      <c r="I59" s="13"/>
    </row>
    <row r="60" spans="1:9" ht="12.75">
      <c r="A60" s="2" t="s">
        <v>75</v>
      </c>
      <c r="B60" s="5" t="s">
        <v>146</v>
      </c>
      <c r="F60" s="2">
        <v>18000</v>
      </c>
      <c r="H60" s="7"/>
      <c r="I60" s="13"/>
    </row>
    <row r="61" spans="1:9" ht="12.75">
      <c r="A61" s="2" t="s">
        <v>76</v>
      </c>
      <c r="B61" s="5" t="s">
        <v>147</v>
      </c>
      <c r="F61" s="2">
        <v>12000</v>
      </c>
      <c r="H61" s="7"/>
      <c r="I61" s="13"/>
    </row>
    <row r="62" spans="1:9" ht="12.75">
      <c r="A62" s="2" t="s">
        <v>77</v>
      </c>
      <c r="B62" s="5" t="s">
        <v>78</v>
      </c>
      <c r="F62" s="2">
        <v>22000</v>
      </c>
      <c r="H62" s="7"/>
      <c r="I62" s="13"/>
    </row>
    <row r="63" spans="1:9" ht="12.75">
      <c r="A63" s="2" t="s">
        <v>79</v>
      </c>
      <c r="B63" s="5" t="s">
        <v>80</v>
      </c>
      <c r="F63" s="2">
        <v>8000</v>
      </c>
      <c r="H63" s="7"/>
      <c r="I63" s="13"/>
    </row>
    <row r="64" spans="2:9" ht="12.75">
      <c r="B64" s="5"/>
      <c r="G64" s="2">
        <f>SUM(F60:F63)</f>
        <v>60000</v>
      </c>
      <c r="H64" s="7">
        <f>G64/45</f>
        <v>1333.3333333333333</v>
      </c>
      <c r="I64" s="13">
        <v>100000</v>
      </c>
    </row>
    <row r="65" spans="1:9" ht="12.75">
      <c r="A65" s="4" t="s">
        <v>81</v>
      </c>
      <c r="B65" s="5"/>
      <c r="H65" s="7"/>
      <c r="I65" s="13"/>
    </row>
    <row r="66" spans="1:9" ht="12.75">
      <c r="A66" s="2" t="s">
        <v>82</v>
      </c>
      <c r="B66" s="5" t="s">
        <v>83</v>
      </c>
      <c r="F66" s="2">
        <v>40000</v>
      </c>
      <c r="H66" s="7"/>
      <c r="I66" s="13"/>
    </row>
    <row r="67" spans="1:9" ht="12.75">
      <c r="A67" s="2" t="s">
        <v>84</v>
      </c>
      <c r="B67" s="5" t="s">
        <v>85</v>
      </c>
      <c r="F67" s="2">
        <v>20000</v>
      </c>
      <c r="H67" s="7"/>
      <c r="I67" s="13"/>
    </row>
    <row r="68" spans="1:9" ht="12.75">
      <c r="A68" s="2" t="s">
        <v>86</v>
      </c>
      <c r="B68" s="9" t="s">
        <v>87</v>
      </c>
      <c r="F68" s="2">
        <v>20000</v>
      </c>
      <c r="H68" s="7"/>
      <c r="I68" s="13"/>
    </row>
    <row r="69" spans="1:9" ht="12.75">
      <c r="A69" s="2" t="s">
        <v>88</v>
      </c>
      <c r="B69" s="9" t="s">
        <v>89</v>
      </c>
      <c r="F69" s="2">
        <v>20000</v>
      </c>
      <c r="H69" s="7"/>
      <c r="I69" s="13"/>
    </row>
    <row r="70" spans="1:9" ht="12.75">
      <c r="A70" s="2" t="s">
        <v>90</v>
      </c>
      <c r="B70" s="5" t="s">
        <v>91</v>
      </c>
      <c r="C70" s="2">
        <v>3</v>
      </c>
      <c r="E70" s="2">
        <v>5000</v>
      </c>
      <c r="F70" s="2">
        <f>C70*E70</f>
        <v>15000</v>
      </c>
      <c r="H70" s="7"/>
      <c r="I70" s="13"/>
    </row>
    <row r="71" spans="1:9" ht="12.75">
      <c r="A71" s="2" t="s">
        <v>92</v>
      </c>
      <c r="B71" s="5" t="s">
        <v>93</v>
      </c>
      <c r="F71" s="2">
        <v>3000</v>
      </c>
      <c r="H71" s="7"/>
      <c r="I71" s="13"/>
    </row>
    <row r="72" spans="1:9" ht="12.75">
      <c r="A72" s="2" t="s">
        <v>94</v>
      </c>
      <c r="B72" s="5" t="s">
        <v>95</v>
      </c>
      <c r="F72" s="2">
        <v>25000</v>
      </c>
      <c r="H72" s="7"/>
      <c r="I72" s="13"/>
    </row>
    <row r="73" spans="1:9" ht="12.75">
      <c r="A73" s="2" t="s">
        <v>96</v>
      </c>
      <c r="B73" s="5" t="s">
        <v>97</v>
      </c>
      <c r="F73" s="2">
        <v>20000</v>
      </c>
      <c r="H73" s="7"/>
      <c r="I73" s="13"/>
    </row>
    <row r="74" spans="1:9" ht="12.75">
      <c r="A74" s="2" t="s">
        <v>98</v>
      </c>
      <c r="B74" s="5" t="s">
        <v>99</v>
      </c>
      <c r="F74" s="2">
        <v>15000</v>
      </c>
      <c r="H74" s="7"/>
      <c r="I74" s="13"/>
    </row>
    <row r="75" spans="1:9" ht="12.75">
      <c r="A75" s="2" t="s">
        <v>100</v>
      </c>
      <c r="B75" s="5" t="s">
        <v>101</v>
      </c>
      <c r="F75" s="2">
        <v>5000</v>
      </c>
      <c r="H75" s="7"/>
      <c r="I75" s="13"/>
    </row>
    <row r="76" spans="1:9" ht="12.75">
      <c r="A76" s="2" t="s">
        <v>102</v>
      </c>
      <c r="B76" s="5" t="s">
        <v>103</v>
      </c>
      <c r="F76" s="2">
        <v>5000</v>
      </c>
      <c r="H76" s="7"/>
      <c r="I76" s="13"/>
    </row>
    <row r="77" spans="1:9" ht="12.75">
      <c r="A77" s="2" t="s">
        <v>104</v>
      </c>
      <c r="B77" s="5" t="s">
        <v>105</v>
      </c>
      <c r="F77" s="2">
        <v>3000</v>
      </c>
      <c r="H77" s="7"/>
      <c r="I77" s="13"/>
    </row>
    <row r="78" spans="1:9" ht="12.75">
      <c r="A78" s="2" t="s">
        <v>106</v>
      </c>
      <c r="B78" s="5" t="s">
        <v>107</v>
      </c>
      <c r="F78" s="2">
        <v>1500</v>
      </c>
      <c r="H78" s="7"/>
      <c r="I78" s="13"/>
    </row>
    <row r="79" spans="2:9" ht="12.75">
      <c r="B79" s="5"/>
      <c r="G79" s="2">
        <f>SUM(F66:F78)</f>
        <v>192500</v>
      </c>
      <c r="H79" s="7">
        <f>G79/45</f>
        <v>4277.777777777777</v>
      </c>
      <c r="I79" s="13">
        <v>256000</v>
      </c>
    </row>
    <row r="80" spans="2:9" ht="12.75">
      <c r="B80" s="5"/>
      <c r="G80" s="4">
        <f>SUM(G5:G79)+20000</f>
        <v>559800</v>
      </c>
      <c r="H80" s="10">
        <f>G80/45</f>
        <v>12440</v>
      </c>
      <c r="I80" s="14">
        <f>SUM(I5:I79)</f>
        <v>952300</v>
      </c>
    </row>
    <row r="81" spans="1:8" ht="12.75">
      <c r="A81" s="4" t="s">
        <v>108</v>
      </c>
      <c r="B81" s="5"/>
      <c r="H81" s="7"/>
    </row>
    <row r="82" spans="1:8" ht="38.25">
      <c r="A82" s="2" t="s">
        <v>109</v>
      </c>
      <c r="B82" s="5" t="s">
        <v>122</v>
      </c>
      <c r="G82" s="2">
        <f>G80/10</f>
        <v>55980</v>
      </c>
      <c r="H82" s="7">
        <f>G82/45</f>
        <v>1244</v>
      </c>
    </row>
    <row r="83" spans="2:8" ht="12.75">
      <c r="B83" s="5"/>
      <c r="G83" s="4">
        <f>G80+G82</f>
        <v>615780</v>
      </c>
      <c r="H83" s="10">
        <f>G83/45</f>
        <v>13684</v>
      </c>
    </row>
    <row r="84" spans="1:8" ht="12.75">
      <c r="A84" s="4" t="s">
        <v>110</v>
      </c>
      <c r="B84" s="5"/>
      <c r="H84" s="7"/>
    </row>
    <row r="85" spans="1:8" ht="12.75">
      <c r="A85" s="2" t="s">
        <v>111</v>
      </c>
      <c r="B85" s="5" t="s">
        <v>112</v>
      </c>
      <c r="F85" s="2">
        <v>220000</v>
      </c>
      <c r="H85" s="7"/>
    </row>
    <row r="86" spans="1:8" ht="12.75">
      <c r="A86" s="2" t="s">
        <v>113</v>
      </c>
      <c r="B86" s="5" t="s">
        <v>114</v>
      </c>
      <c r="F86" s="2">
        <v>25000</v>
      </c>
      <c r="H86" s="7"/>
    </row>
    <row r="87" spans="1:8" ht="12.75">
      <c r="A87" s="2" t="s">
        <v>115</v>
      </c>
      <c r="B87" s="5" t="s">
        <v>116</v>
      </c>
      <c r="F87" s="2">
        <v>10000</v>
      </c>
      <c r="H87" s="7"/>
    </row>
    <row r="88" spans="1:8" ht="12.75">
      <c r="A88" s="2" t="s">
        <v>117</v>
      </c>
      <c r="B88" s="5" t="s">
        <v>118</v>
      </c>
      <c r="F88" s="2">
        <v>35000</v>
      </c>
      <c r="H88" s="7"/>
    </row>
    <row r="89" spans="1:8" ht="12.75">
      <c r="A89" s="2" t="s">
        <v>119</v>
      </c>
      <c r="B89" s="5" t="s">
        <v>120</v>
      </c>
      <c r="F89" s="2">
        <v>20000</v>
      </c>
      <c r="H89" s="7"/>
    </row>
    <row r="90" spans="2:8" ht="12.75">
      <c r="B90" s="5"/>
      <c r="G90" s="4">
        <f>SUM(F85:F89)</f>
        <v>310000</v>
      </c>
      <c r="H90" s="10">
        <f>G90/45</f>
        <v>6888.888888888889</v>
      </c>
    </row>
    <row r="91" spans="1:8" ht="12.75">
      <c r="A91" s="4" t="s">
        <v>121</v>
      </c>
      <c r="B91" s="5"/>
      <c r="G91" s="11">
        <f>G80-G90</f>
        <v>249800</v>
      </c>
      <c r="H91" s="12">
        <f>G91/45</f>
        <v>5551.111111111111</v>
      </c>
    </row>
    <row r="92" spans="2:8" ht="12.75">
      <c r="B92" s="5"/>
      <c r="H92" s="7"/>
    </row>
    <row r="93" spans="2:8" ht="12.75">
      <c r="B93" s="5"/>
      <c r="H93" s="7"/>
    </row>
    <row r="94" spans="2:8" ht="12.75">
      <c r="B94" s="5"/>
      <c r="H94" s="7"/>
    </row>
    <row r="95" spans="2:8" ht="12.75">
      <c r="B95" s="5"/>
      <c r="H95" s="7"/>
    </row>
    <row r="96" spans="2:8" ht="12.75">
      <c r="B96" s="5"/>
      <c r="H96" s="7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</sheetData>
  <mergeCells count="1">
    <mergeCell ref="I2:I3"/>
  </mergeCells>
  <printOptions/>
  <pageMargins left="0.75" right="0.75" top="1" bottom="1" header="0.5" footer="0.5"/>
  <pageSetup horizontalDpi="1200" verticalDpi="1200" orientation="portrait" r:id="rId3"/>
  <ignoredErrors>
    <ignoredError sqref="F8 F3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ssircar</cp:lastModifiedBy>
  <dcterms:created xsi:type="dcterms:W3CDTF">2006-10-12T11:29:48Z</dcterms:created>
  <dcterms:modified xsi:type="dcterms:W3CDTF">2006-10-16T23:46:31Z</dcterms:modified>
  <cp:category/>
  <cp:version/>
  <cp:contentType/>
  <cp:contentStatus/>
</cp:coreProperties>
</file>