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jita Panshikar\D Drive\D Drive\Ajita\organization\proposals\ASHA\Asha_2017-18\"/>
    </mc:Choice>
  </mc:AlternateContent>
  <bookViews>
    <workbookView xWindow="0" yWindow="0" windowWidth="20490" windowHeight="7755"/>
  </bookViews>
  <sheets>
    <sheet name="V-Excel Asha_2018-19" sheetId="4" r:id="rId1"/>
    <sheet name="V-Excel _Wishlist_2018-19 " sheetId="5" r:id="rId2"/>
  </sheets>
  <calcPr calcId="152511"/>
</workbook>
</file>

<file path=xl/calcChain.xml><?xml version="1.0" encoding="utf-8"?>
<calcChain xmlns="http://schemas.openxmlformats.org/spreadsheetml/2006/main">
  <c r="B30" i="5" l="1"/>
  <c r="B33" i="5"/>
  <c r="B36" i="5"/>
  <c r="B27" i="4"/>
  <c r="B28" i="4" s="1"/>
  <c r="B30" i="4"/>
  <c r="B31" i="4" s="1"/>
  <c r="G24" i="5" l="1"/>
  <c r="G18" i="4"/>
  <c r="G21" i="4"/>
  <c r="G15" i="4"/>
  <c r="G16" i="4"/>
  <c r="G17" i="4"/>
  <c r="G38" i="5"/>
  <c r="G37" i="5"/>
  <c r="G36" i="5"/>
  <c r="G35" i="5"/>
  <c r="G34" i="5"/>
  <c r="G33" i="5"/>
  <c r="G32" i="5"/>
  <c r="G31" i="5"/>
  <c r="G30" i="5"/>
  <c r="G28" i="5"/>
  <c r="G27" i="5"/>
  <c r="G23" i="5"/>
  <c r="G22" i="5"/>
  <c r="G21" i="5"/>
  <c r="G20" i="5"/>
  <c r="G19" i="5"/>
  <c r="G18" i="5"/>
  <c r="G17" i="5"/>
  <c r="G16" i="5"/>
  <c r="G15" i="5"/>
  <c r="G14" i="5"/>
  <c r="G13" i="5"/>
  <c r="J12" i="5"/>
  <c r="G12" i="5"/>
  <c r="G11" i="5"/>
  <c r="J10" i="5"/>
  <c r="G10" i="5"/>
  <c r="G9" i="5"/>
  <c r="G5" i="5"/>
  <c r="G4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6" i="5" s="1"/>
  <c r="G3" i="5"/>
  <c r="G25" i="4"/>
  <c r="G39" i="5" l="1"/>
  <c r="G20" i="4"/>
  <c r="G14" i="4"/>
  <c r="G13" i="4"/>
  <c r="G12" i="4"/>
  <c r="G11" i="4"/>
  <c r="G10" i="4"/>
  <c r="G9" i="4"/>
  <c r="G5" i="4"/>
  <c r="G4" i="4"/>
  <c r="G3" i="4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G24" i="4"/>
  <c r="G32" i="4" l="1"/>
  <c r="G31" i="4"/>
  <c r="G30" i="4"/>
  <c r="G29" i="4"/>
  <c r="G28" i="4"/>
  <c r="G27" i="4"/>
  <c r="G19" i="4"/>
  <c r="J12" i="4"/>
  <c r="J10" i="4"/>
  <c r="G33" i="4" l="1"/>
</calcChain>
</file>

<file path=xl/sharedStrings.xml><?xml version="1.0" encoding="utf-8"?>
<sst xmlns="http://schemas.openxmlformats.org/spreadsheetml/2006/main" count="416" uniqueCount="144">
  <si>
    <t>Sl.No</t>
  </si>
  <si>
    <t>Name of Child</t>
  </si>
  <si>
    <t>Date of Birth</t>
  </si>
  <si>
    <t>Condition</t>
  </si>
  <si>
    <t>Service Unit</t>
  </si>
  <si>
    <t>Father's Occupation</t>
  </si>
  <si>
    <t>Mother's Occupation</t>
  </si>
  <si>
    <t>Annual Income (Rs.)</t>
  </si>
  <si>
    <t>Keshaav A</t>
  </si>
  <si>
    <t>14.11.2003</t>
  </si>
  <si>
    <t>Special School- KLC</t>
  </si>
  <si>
    <t>Service Private Firm</t>
  </si>
  <si>
    <t>Zubair Ahamed.U</t>
  </si>
  <si>
    <t>28.08.1999</t>
  </si>
  <si>
    <t>Business</t>
  </si>
  <si>
    <t>Rekha.V</t>
  </si>
  <si>
    <t>04.02.2002</t>
  </si>
  <si>
    <t>Marketing</t>
  </si>
  <si>
    <t xml:space="preserve">G.Srilatha </t>
  </si>
  <si>
    <t>07.07.2005</t>
  </si>
  <si>
    <t>Secretary</t>
  </si>
  <si>
    <t>M. Bhuvanesh</t>
  </si>
  <si>
    <t>30.01.2003</t>
  </si>
  <si>
    <t>Admin Asst.</t>
  </si>
  <si>
    <t>V.Sai Hariharan</t>
  </si>
  <si>
    <t>01.01.2002</t>
  </si>
  <si>
    <t>Manager</t>
  </si>
  <si>
    <t>Teacher in KLC</t>
  </si>
  <si>
    <t>V.Preethi</t>
  </si>
  <si>
    <t>22.07.1196</t>
  </si>
  <si>
    <t>Siva Shankaran</t>
  </si>
  <si>
    <t>28.08.2000</t>
  </si>
  <si>
    <t>Slow Learner</t>
  </si>
  <si>
    <t>Special School - KLC</t>
  </si>
  <si>
    <t>Priest in a Temple</t>
  </si>
  <si>
    <t>Narmada</t>
  </si>
  <si>
    <t>20.09.2004</t>
  </si>
  <si>
    <t>Driver</t>
  </si>
  <si>
    <t>Aamira</t>
  </si>
  <si>
    <t>12.10.2000</t>
  </si>
  <si>
    <t>Salesman</t>
  </si>
  <si>
    <t>Sri Niranjan</t>
  </si>
  <si>
    <t>11.11.2009</t>
  </si>
  <si>
    <t>Pvt Company</t>
  </si>
  <si>
    <t>Gracia S</t>
  </si>
  <si>
    <t>25.02.2003</t>
  </si>
  <si>
    <t>Head Constable</t>
  </si>
  <si>
    <t>Vocational Training</t>
  </si>
  <si>
    <t>K.Sowmya</t>
  </si>
  <si>
    <t>31.08.1979</t>
  </si>
  <si>
    <t xml:space="preserve">Retired </t>
  </si>
  <si>
    <t>Learning Disability</t>
  </si>
  <si>
    <t>Remedial Center</t>
  </si>
  <si>
    <t>Auto Driver</t>
  </si>
  <si>
    <t>Sharon</t>
  </si>
  <si>
    <t>08.10.2010</t>
  </si>
  <si>
    <t>Tirunelveli</t>
  </si>
  <si>
    <t>Pavithra</t>
  </si>
  <si>
    <t>24.02.2009</t>
  </si>
  <si>
    <t>Farmer</t>
  </si>
  <si>
    <t>21.09.2002</t>
  </si>
  <si>
    <t>Private Company</t>
  </si>
  <si>
    <t>11.02.2011</t>
  </si>
  <si>
    <t>Down's Syndrome</t>
  </si>
  <si>
    <t>Sethuvignaraj</t>
  </si>
  <si>
    <t>03.04.1999</t>
  </si>
  <si>
    <t>TOTAL AMOUNT (Rs.)</t>
  </si>
  <si>
    <t xml:space="preserve"> Deepika</t>
  </si>
  <si>
    <t xml:space="preserve"> Farhan</t>
  </si>
  <si>
    <t>J.Vignesh</t>
  </si>
  <si>
    <t>R.Pavithra</t>
  </si>
  <si>
    <t>G. Sudalaimuthu</t>
  </si>
  <si>
    <t>K. Maha Anushka</t>
  </si>
  <si>
    <t>Developmental Delay</t>
  </si>
  <si>
    <t>12.03.2000</t>
  </si>
  <si>
    <t>Electrican</t>
  </si>
  <si>
    <t>14.11.1996</t>
  </si>
  <si>
    <t>02.10.2008</t>
  </si>
  <si>
    <t>21.09.2006</t>
  </si>
  <si>
    <t>Milk vendor</t>
  </si>
  <si>
    <t>Housemaid</t>
  </si>
  <si>
    <t>Footwear shop</t>
  </si>
  <si>
    <t>Development Delay</t>
  </si>
  <si>
    <t>Mental Retardation</t>
  </si>
  <si>
    <t>Autism Spectrum Disorder</t>
  </si>
  <si>
    <t xml:space="preserve">Dev.Delay &amp; Speech </t>
  </si>
  <si>
    <t>Memory Impairment</t>
  </si>
  <si>
    <t xml:space="preserve">Scholarship Amount </t>
  </si>
  <si>
    <t>07.03.2000</t>
  </si>
  <si>
    <t>Volunteer, V-Excel</t>
  </si>
  <si>
    <t>Homemaker</t>
  </si>
  <si>
    <t>No Father</t>
  </si>
  <si>
    <t>Chandra Kalapahar</t>
  </si>
  <si>
    <t>Not earning</t>
  </si>
  <si>
    <t>Sandhya</t>
  </si>
  <si>
    <t>Giridhar</t>
  </si>
  <si>
    <t>Bridges Learning Academy</t>
  </si>
  <si>
    <t>Mahesh</t>
  </si>
  <si>
    <t>GRAND TOTAL (Rs.)</t>
  </si>
  <si>
    <t>02.09.2009</t>
  </si>
  <si>
    <t>Assistant Teacher</t>
  </si>
  <si>
    <t>No father - left</t>
  </si>
  <si>
    <t>21.07.2005</t>
  </si>
  <si>
    <t>Not Earning</t>
  </si>
  <si>
    <t>Primary Teacher</t>
  </si>
  <si>
    <t>Call Driver</t>
  </si>
  <si>
    <t>31.07.2003</t>
  </si>
  <si>
    <t>ASHA SPONSORSHIP - LIST OF SPECIAL CHILDREN 2018 -2019</t>
  </si>
  <si>
    <t>Srivarshan S.</t>
  </si>
  <si>
    <t>Draftsman</t>
  </si>
  <si>
    <t>Prithvirajan V.  (Aditya)</t>
  </si>
  <si>
    <t>Mech.shed (kuli)</t>
  </si>
  <si>
    <t>Rithish  Elayaraja</t>
  </si>
  <si>
    <t>Bharathraj</t>
  </si>
  <si>
    <t>Pattarai Welding</t>
  </si>
  <si>
    <t>Sabarivasan K.</t>
  </si>
  <si>
    <t>Down Syndrom</t>
  </si>
  <si>
    <t>Tailor</t>
  </si>
  <si>
    <t>Praven B.S.</t>
  </si>
  <si>
    <t> Sarveshra </t>
  </si>
  <si>
    <t>02.08.2005</t>
  </si>
  <si>
    <t>Hardware Shop</t>
  </si>
  <si>
    <t>Cerebral Palsy</t>
  </si>
  <si>
    <t>Harishita</t>
  </si>
  <si>
    <t>06.06.2008</t>
  </si>
  <si>
    <t>Justen S Richard</t>
  </si>
  <si>
    <t>Seperated</t>
  </si>
  <si>
    <t>Clerk</t>
  </si>
  <si>
    <t>09.09.2010</t>
  </si>
  <si>
    <t>18.10.2009</t>
  </si>
  <si>
    <t>Bharathwaj</t>
  </si>
  <si>
    <t>16.05.2006</t>
  </si>
  <si>
    <t>16.09.2004</t>
  </si>
  <si>
    <t>01.11.2001</t>
  </si>
  <si>
    <t>Police constable</t>
  </si>
  <si>
    <t>27.05.2005</t>
  </si>
  <si>
    <t>Samuel Peter Selvam</t>
  </si>
  <si>
    <t>23.08.2004</t>
  </si>
  <si>
    <t>Bank</t>
  </si>
  <si>
    <t>Invalid</t>
  </si>
  <si>
    <t>Deepika</t>
  </si>
  <si>
    <t>Farhan</t>
  </si>
  <si>
    <t>Sarveshra </t>
  </si>
  <si>
    <t>ASHA SPONSORSHIP - WISHLIST OF SPECIAL CHILDREN 2018 -2019 (The ones marked in blue are our additional request for sponsorship)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</si>
</sst>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8" formatCode="_ * #,##0.000_ ;_ * \-#,##0.0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165" fontId="4" fillId="0" borderId="2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Font="1" applyFill="1"/>
    <xf numFmtId="0" fontId="3" fillId="0" borderId="0" xfId="0" applyFont="1" applyAlignment="1">
      <alignment horizontal="left"/>
    </xf>
    <xf numFmtId="165" fontId="3" fillId="0" borderId="0" xfId="1" applyNumberFormat="1" applyFont="1" applyFill="1"/>
    <xf numFmtId="0" fontId="3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7" fillId="0" borderId="8" xfId="0" applyFont="1" applyBorder="1" applyAlignment="1">
      <alignment horizontal="left"/>
    </xf>
    <xf numFmtId="165" fontId="7" fillId="0" borderId="9" xfId="1" applyNumberFormat="1" applyFont="1" applyFill="1" applyBorder="1"/>
    <xf numFmtId="164" fontId="4" fillId="0" borderId="11" xfId="1" applyFont="1" applyFill="1" applyBorder="1" applyAlignment="1">
      <alignment horizont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5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1" applyNumberFormat="1" applyFont="1" applyFill="1" applyBorder="1"/>
    <xf numFmtId="0" fontId="3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1" applyNumberFormat="1" applyFont="1" applyFill="1" applyBorder="1"/>
    <xf numFmtId="0" fontId="5" fillId="0" borderId="4" xfId="0" applyFont="1" applyBorder="1"/>
    <xf numFmtId="0" fontId="3" fillId="2" borderId="4" xfId="0" applyFont="1" applyFill="1" applyBorder="1" applyAlignment="1"/>
    <xf numFmtId="164" fontId="3" fillId="0" borderId="4" xfId="1" applyFont="1" applyFill="1" applyBorder="1" applyAlignment="1"/>
    <xf numFmtId="0" fontId="5" fillId="2" borderId="4" xfId="0" applyFont="1" applyFill="1" applyBorder="1" applyAlignment="1">
      <alignment horizontal="center"/>
    </xf>
    <xf numFmtId="165" fontId="5" fillId="2" borderId="4" xfId="1" applyNumberFormat="1" applyFont="1" applyFill="1" applyBorder="1"/>
    <xf numFmtId="0" fontId="5" fillId="2" borderId="4" xfId="0" applyFont="1" applyFill="1" applyBorder="1" applyAlignment="1"/>
    <xf numFmtId="0" fontId="8" fillId="2" borderId="4" xfId="0" applyFont="1" applyFill="1" applyBorder="1"/>
    <xf numFmtId="0" fontId="5" fillId="0" borderId="4" xfId="0" applyFont="1" applyFill="1" applyBorder="1"/>
    <xf numFmtId="0" fontId="5" fillId="2" borderId="4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right"/>
    </xf>
    <xf numFmtId="165" fontId="3" fillId="2" borderId="6" xfId="1" applyNumberFormat="1" applyFont="1" applyFill="1" applyBorder="1" applyAlignment="1">
      <alignment horizontal="right"/>
    </xf>
    <xf numFmtId="165" fontId="5" fillId="2" borderId="6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left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165" fontId="3" fillId="0" borderId="13" xfId="1" applyNumberFormat="1" applyFont="1" applyFill="1" applyBorder="1"/>
    <xf numFmtId="0" fontId="3" fillId="0" borderId="13" xfId="0" applyFont="1" applyBorder="1" applyAlignment="1">
      <alignment horizontal="left"/>
    </xf>
    <xf numFmtId="165" fontId="5" fillId="0" borderId="14" xfId="1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left"/>
    </xf>
    <xf numFmtId="165" fontId="6" fillId="0" borderId="8" xfId="1" applyNumberFormat="1" applyFont="1" applyFill="1" applyBorder="1"/>
    <xf numFmtId="0" fontId="3" fillId="0" borderId="8" xfId="0" applyFont="1" applyBorder="1" applyAlignment="1">
      <alignment horizontal="left"/>
    </xf>
    <xf numFmtId="165" fontId="3" fillId="0" borderId="9" xfId="1" applyNumberFormat="1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5" xfId="0" applyFont="1" applyFill="1" applyBorder="1"/>
    <xf numFmtId="166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5" fontId="3" fillId="0" borderId="5" xfId="1" applyNumberFormat="1" applyFont="1" applyFill="1" applyBorder="1"/>
    <xf numFmtId="165" fontId="3" fillId="0" borderId="10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64" fontId="4" fillId="0" borderId="8" xfId="1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165" fontId="4" fillId="0" borderId="9" xfId="1" applyNumberFormat="1" applyFont="1" applyFill="1" applyBorder="1" applyAlignment="1">
      <alignment horizontal="right"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/>
    <xf numFmtId="3" fontId="8" fillId="2" borderId="6" xfId="0" applyNumberFormat="1" applyFont="1" applyFill="1" applyBorder="1"/>
    <xf numFmtId="168" fontId="3" fillId="0" borderId="0" xfId="0" applyNumberFormat="1" applyFont="1" applyAlignment="1">
      <alignment horizontal="left"/>
    </xf>
    <xf numFmtId="14" fontId="3" fillId="0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4" xfId="1" applyNumberFormat="1" applyFont="1" applyFill="1" applyBorder="1"/>
    <xf numFmtId="0" fontId="3" fillId="3" borderId="4" xfId="0" applyFont="1" applyFill="1" applyBorder="1" applyAlignment="1"/>
    <xf numFmtId="0" fontId="8" fillId="0" borderId="4" xfId="0" applyFont="1" applyFill="1" applyBorder="1"/>
    <xf numFmtId="165" fontId="5" fillId="0" borderId="4" xfId="1" applyNumberFormat="1" applyFont="1" applyFill="1" applyBorder="1"/>
    <xf numFmtId="0" fontId="5" fillId="0" borderId="4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12" xfId="0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right"/>
    </xf>
    <xf numFmtId="165" fontId="3" fillId="3" borderId="6" xfId="1" applyNumberFormat="1" applyFont="1" applyFill="1" applyBorder="1"/>
    <xf numFmtId="0" fontId="3" fillId="3" borderId="15" xfId="0" applyFont="1" applyFill="1" applyBorder="1" applyAlignment="1">
      <alignment horizontal="center"/>
    </xf>
    <xf numFmtId="0" fontId="5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13" xfId="0" applyFont="1" applyFill="1" applyBorder="1" applyAlignment="1">
      <alignment horizontal="left"/>
    </xf>
    <xf numFmtId="165" fontId="3" fillId="3" borderId="13" xfId="1" applyNumberFormat="1" applyFont="1" applyFill="1" applyBorder="1"/>
    <xf numFmtId="165" fontId="3" fillId="3" borderId="14" xfId="1" applyNumberFormat="1" applyFont="1" applyFill="1" applyBorder="1"/>
    <xf numFmtId="0" fontId="7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/>
    <xf numFmtId="3" fontId="8" fillId="0" borderId="6" xfId="0" applyNumberFormat="1" applyFont="1" applyFill="1" applyBorder="1"/>
    <xf numFmtId="0" fontId="8" fillId="3" borderId="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topLeftCell="A20" workbookViewId="0">
      <selection activeCell="E36" sqref="E36"/>
    </sheetView>
  </sheetViews>
  <sheetFormatPr defaultColWidth="19.5703125" defaultRowHeight="12.75" x14ac:dyDescent="0.2"/>
  <cols>
    <col min="1" max="1" width="5" style="7" customWidth="1"/>
    <col min="2" max="2" width="5.85546875" style="10" customWidth="1"/>
    <col min="3" max="3" width="21.5703125" style="7" customWidth="1"/>
    <col min="4" max="4" width="10.85546875" style="10" customWidth="1"/>
    <col min="5" max="5" width="24.5703125" style="7" bestFit="1" customWidth="1"/>
    <col min="6" max="6" width="21.5703125" style="11" customWidth="1"/>
    <col min="7" max="7" width="12.140625" style="12" customWidth="1"/>
    <col min="8" max="8" width="18.5703125" style="13" customWidth="1"/>
    <col min="9" max="9" width="17.42578125" style="13" customWidth="1"/>
    <col min="10" max="10" width="12.140625" style="14" bestFit="1" customWidth="1"/>
    <col min="11" max="16384" width="19.5703125" style="7"/>
  </cols>
  <sheetData>
    <row r="1" spans="2:10" s="1" customFormat="1" ht="33.75" customHeight="1" thickBot="1" x14ac:dyDescent="0.3">
      <c r="B1" s="81" t="s">
        <v>107</v>
      </c>
      <c r="C1" s="81"/>
      <c r="D1" s="81"/>
      <c r="E1" s="81"/>
      <c r="F1" s="81"/>
      <c r="G1" s="81"/>
      <c r="H1" s="81"/>
      <c r="I1" s="81"/>
      <c r="J1" s="81"/>
    </row>
    <row r="2" spans="2:10" s="6" customFormat="1" ht="37.5" customHeight="1" thickBot="1" x14ac:dyDescent="0.25">
      <c r="B2" s="71" t="s">
        <v>0</v>
      </c>
      <c r="C2" s="73" t="s">
        <v>1</v>
      </c>
      <c r="D2" s="72" t="s">
        <v>2</v>
      </c>
      <c r="E2" s="73" t="s">
        <v>3</v>
      </c>
      <c r="F2" s="73" t="s">
        <v>4</v>
      </c>
      <c r="G2" s="74" t="s">
        <v>87</v>
      </c>
      <c r="H2" s="75" t="s">
        <v>5</v>
      </c>
      <c r="I2" s="76" t="s">
        <v>6</v>
      </c>
      <c r="J2" s="77" t="s">
        <v>7</v>
      </c>
    </row>
    <row r="3" spans="2:10" x14ac:dyDescent="0.2">
      <c r="B3" s="65">
        <v>1</v>
      </c>
      <c r="C3" s="66" t="s">
        <v>8</v>
      </c>
      <c r="D3" s="67" t="s">
        <v>9</v>
      </c>
      <c r="E3" s="66" t="s">
        <v>82</v>
      </c>
      <c r="F3" s="68" t="s">
        <v>10</v>
      </c>
      <c r="G3" s="69">
        <f>4000*12</f>
        <v>48000</v>
      </c>
      <c r="H3" s="68" t="s">
        <v>11</v>
      </c>
      <c r="I3" s="68" t="s">
        <v>90</v>
      </c>
      <c r="J3" s="70">
        <v>120000</v>
      </c>
    </row>
    <row r="4" spans="2:10" x14ac:dyDescent="0.2">
      <c r="B4" s="44">
        <f>+B3+1</f>
        <v>2</v>
      </c>
      <c r="C4" s="20" t="s">
        <v>12</v>
      </c>
      <c r="D4" s="29" t="s">
        <v>13</v>
      </c>
      <c r="E4" s="20" t="s">
        <v>83</v>
      </c>
      <c r="F4" s="21" t="s">
        <v>10</v>
      </c>
      <c r="G4" s="30">
        <f>7500*12</f>
        <v>90000</v>
      </c>
      <c r="H4" s="21" t="s">
        <v>14</v>
      </c>
      <c r="I4" s="21" t="s">
        <v>90</v>
      </c>
      <c r="J4" s="45">
        <v>72000</v>
      </c>
    </row>
    <row r="5" spans="2:10" x14ac:dyDescent="0.2">
      <c r="B5" s="44">
        <f t="shared" ref="B5:B32" si="0">+B4+1</f>
        <v>3</v>
      </c>
      <c r="C5" s="20" t="s">
        <v>15</v>
      </c>
      <c r="D5" s="29" t="s">
        <v>16</v>
      </c>
      <c r="E5" s="20" t="s">
        <v>84</v>
      </c>
      <c r="F5" s="21" t="s">
        <v>10</v>
      </c>
      <c r="G5" s="30">
        <f>7500*12</f>
        <v>90000</v>
      </c>
      <c r="H5" s="31" t="s">
        <v>17</v>
      </c>
      <c r="I5" s="31" t="s">
        <v>90</v>
      </c>
      <c r="J5" s="45">
        <v>54000</v>
      </c>
    </row>
    <row r="6" spans="2:10" x14ac:dyDescent="0.2">
      <c r="B6" s="44">
        <f t="shared" si="0"/>
        <v>4</v>
      </c>
      <c r="C6" s="32" t="s">
        <v>18</v>
      </c>
      <c r="D6" s="33" t="s">
        <v>19</v>
      </c>
      <c r="E6" s="20" t="s">
        <v>84</v>
      </c>
      <c r="F6" s="22" t="s">
        <v>10</v>
      </c>
      <c r="G6" s="30">
        <v>36000</v>
      </c>
      <c r="H6" s="22" t="s">
        <v>20</v>
      </c>
      <c r="I6" s="22" t="s">
        <v>90</v>
      </c>
      <c r="J6" s="46">
        <v>72000</v>
      </c>
    </row>
    <row r="7" spans="2:10" x14ac:dyDescent="0.2">
      <c r="B7" s="44">
        <f t="shared" si="0"/>
        <v>5</v>
      </c>
      <c r="C7" s="32" t="s">
        <v>21</v>
      </c>
      <c r="D7" s="33" t="s">
        <v>22</v>
      </c>
      <c r="E7" s="20" t="s">
        <v>84</v>
      </c>
      <c r="F7" s="22" t="s">
        <v>10</v>
      </c>
      <c r="G7" s="30">
        <v>36000</v>
      </c>
      <c r="H7" s="22" t="s">
        <v>23</v>
      </c>
      <c r="I7" s="22" t="s">
        <v>90</v>
      </c>
      <c r="J7" s="46">
        <v>72000</v>
      </c>
    </row>
    <row r="8" spans="2:10" x14ac:dyDescent="0.2">
      <c r="B8" s="44">
        <f t="shared" si="0"/>
        <v>6</v>
      </c>
      <c r="C8" s="32" t="s">
        <v>24</v>
      </c>
      <c r="D8" s="33" t="s">
        <v>25</v>
      </c>
      <c r="E8" s="20" t="s">
        <v>84</v>
      </c>
      <c r="F8" s="22" t="s">
        <v>10</v>
      </c>
      <c r="G8" s="34">
        <v>48000</v>
      </c>
      <c r="H8" s="22" t="s">
        <v>26</v>
      </c>
      <c r="I8" s="22" t="s">
        <v>27</v>
      </c>
      <c r="J8" s="46">
        <v>180000</v>
      </c>
    </row>
    <row r="9" spans="2:10" x14ac:dyDescent="0.2">
      <c r="B9" s="44">
        <f t="shared" si="0"/>
        <v>7</v>
      </c>
      <c r="C9" s="32" t="s">
        <v>28</v>
      </c>
      <c r="D9" s="33" t="s">
        <v>29</v>
      </c>
      <c r="E9" s="20" t="s">
        <v>84</v>
      </c>
      <c r="F9" s="22" t="s">
        <v>10</v>
      </c>
      <c r="G9" s="34">
        <f>4500*12</f>
        <v>54000</v>
      </c>
      <c r="H9" s="22" t="s">
        <v>26</v>
      </c>
      <c r="I9" s="22" t="s">
        <v>27</v>
      </c>
      <c r="J9" s="46">
        <v>180000</v>
      </c>
    </row>
    <row r="10" spans="2:10" x14ac:dyDescent="0.2">
      <c r="B10" s="44">
        <f t="shared" si="0"/>
        <v>8</v>
      </c>
      <c r="C10" s="20" t="s">
        <v>30</v>
      </c>
      <c r="D10" s="29" t="s">
        <v>31</v>
      </c>
      <c r="E10" s="23" t="s">
        <v>32</v>
      </c>
      <c r="F10" s="21" t="s">
        <v>33</v>
      </c>
      <c r="G10" s="34">
        <f>7500*12</f>
        <v>90000</v>
      </c>
      <c r="H10" s="31" t="s">
        <v>34</v>
      </c>
      <c r="I10" s="31" t="s">
        <v>90</v>
      </c>
      <c r="J10" s="45">
        <f>5000*12</f>
        <v>60000</v>
      </c>
    </row>
    <row r="11" spans="2:10" x14ac:dyDescent="0.2">
      <c r="B11" s="44">
        <f t="shared" si="0"/>
        <v>9</v>
      </c>
      <c r="C11" s="35" t="s">
        <v>35</v>
      </c>
      <c r="D11" s="29" t="s">
        <v>36</v>
      </c>
      <c r="E11" s="20" t="s">
        <v>84</v>
      </c>
      <c r="F11" s="21" t="s">
        <v>33</v>
      </c>
      <c r="G11" s="34">
        <f>6500*12</f>
        <v>78000</v>
      </c>
      <c r="H11" s="31" t="s">
        <v>37</v>
      </c>
      <c r="I11" s="31" t="s">
        <v>90</v>
      </c>
      <c r="J11" s="45">
        <v>84000</v>
      </c>
    </row>
    <row r="12" spans="2:10" x14ac:dyDescent="0.2">
      <c r="B12" s="44">
        <f t="shared" si="0"/>
        <v>10</v>
      </c>
      <c r="C12" s="20" t="s">
        <v>38</v>
      </c>
      <c r="D12" s="29" t="s">
        <v>39</v>
      </c>
      <c r="E12" s="20" t="s">
        <v>83</v>
      </c>
      <c r="F12" s="21" t="s">
        <v>33</v>
      </c>
      <c r="G12" s="30">
        <f>7000*12</f>
        <v>84000</v>
      </c>
      <c r="H12" s="31" t="s">
        <v>40</v>
      </c>
      <c r="I12" s="31" t="s">
        <v>90</v>
      </c>
      <c r="J12" s="45">
        <f>15000*12</f>
        <v>180000</v>
      </c>
    </row>
    <row r="13" spans="2:10" x14ac:dyDescent="0.2">
      <c r="B13" s="44">
        <f t="shared" si="0"/>
        <v>11</v>
      </c>
      <c r="C13" s="20" t="s">
        <v>41</v>
      </c>
      <c r="D13" s="29" t="s">
        <v>42</v>
      </c>
      <c r="E13" s="20" t="s">
        <v>84</v>
      </c>
      <c r="F13" s="21" t="s">
        <v>33</v>
      </c>
      <c r="G13" s="30">
        <f>3500*12</f>
        <v>42000</v>
      </c>
      <c r="H13" s="31" t="s">
        <v>43</v>
      </c>
      <c r="I13" s="31" t="s">
        <v>90</v>
      </c>
      <c r="J13" s="45">
        <v>72000</v>
      </c>
    </row>
    <row r="14" spans="2:10" x14ac:dyDescent="0.2">
      <c r="B14" s="44">
        <f t="shared" si="0"/>
        <v>12</v>
      </c>
      <c r="C14" s="20" t="s">
        <v>44</v>
      </c>
      <c r="D14" s="29" t="s">
        <v>45</v>
      </c>
      <c r="E14" s="20" t="s">
        <v>84</v>
      </c>
      <c r="F14" s="21" t="s">
        <v>33</v>
      </c>
      <c r="G14" s="30">
        <f>4000*12</f>
        <v>48000</v>
      </c>
      <c r="H14" s="31" t="s">
        <v>46</v>
      </c>
      <c r="I14" s="31" t="s">
        <v>46</v>
      </c>
      <c r="J14" s="45">
        <v>300000</v>
      </c>
    </row>
    <row r="15" spans="2:10" x14ac:dyDescent="0.2">
      <c r="B15" s="44">
        <f t="shared" si="0"/>
        <v>13</v>
      </c>
      <c r="C15" s="41" t="s">
        <v>108</v>
      </c>
      <c r="D15" s="28">
        <v>40422</v>
      </c>
      <c r="E15" s="26" t="s">
        <v>84</v>
      </c>
      <c r="F15" s="22" t="s">
        <v>33</v>
      </c>
      <c r="G15" s="34">
        <f>4000*12</f>
        <v>48000</v>
      </c>
      <c r="H15" s="36" t="s">
        <v>109</v>
      </c>
      <c r="I15" s="22" t="s">
        <v>90</v>
      </c>
      <c r="J15" s="46">
        <v>180000</v>
      </c>
    </row>
    <row r="16" spans="2:10" ht="15.75" customHeight="1" x14ac:dyDescent="0.2">
      <c r="B16" s="44">
        <f t="shared" si="0"/>
        <v>14</v>
      </c>
      <c r="C16" s="82" t="s">
        <v>110</v>
      </c>
      <c r="D16" s="27" t="s">
        <v>128</v>
      </c>
      <c r="E16" s="26" t="s">
        <v>84</v>
      </c>
      <c r="F16" s="22" t="s">
        <v>33</v>
      </c>
      <c r="G16" s="34">
        <f>6500*12</f>
        <v>78000</v>
      </c>
      <c r="H16" s="41" t="s">
        <v>111</v>
      </c>
      <c r="I16" s="22" t="s">
        <v>90</v>
      </c>
      <c r="J16" s="83">
        <v>84000</v>
      </c>
    </row>
    <row r="17" spans="2:10" x14ac:dyDescent="0.2">
      <c r="B17" s="44">
        <f t="shared" si="0"/>
        <v>15</v>
      </c>
      <c r="C17" s="41" t="s">
        <v>112</v>
      </c>
      <c r="D17" s="27" t="s">
        <v>129</v>
      </c>
      <c r="E17" s="26" t="s">
        <v>84</v>
      </c>
      <c r="F17" s="22" t="s">
        <v>33</v>
      </c>
      <c r="G17" s="34">
        <f>6500*12</f>
        <v>78000</v>
      </c>
      <c r="H17" s="41" t="s">
        <v>37</v>
      </c>
      <c r="I17" s="22" t="s">
        <v>90</v>
      </c>
      <c r="J17" s="84">
        <v>144000</v>
      </c>
    </row>
    <row r="18" spans="2:10" x14ac:dyDescent="0.2">
      <c r="B18" s="44">
        <f>+B17+1</f>
        <v>16</v>
      </c>
      <c r="C18" s="41" t="s">
        <v>130</v>
      </c>
      <c r="D18" s="27" t="s">
        <v>131</v>
      </c>
      <c r="E18" s="26" t="s">
        <v>84</v>
      </c>
      <c r="F18" s="22" t="s">
        <v>33</v>
      </c>
      <c r="G18" s="34">
        <f>6500*12</f>
        <v>78000</v>
      </c>
      <c r="H18" s="41" t="s">
        <v>114</v>
      </c>
      <c r="I18" s="22" t="s">
        <v>90</v>
      </c>
      <c r="J18" s="84">
        <v>120000</v>
      </c>
    </row>
    <row r="19" spans="2:10" x14ac:dyDescent="0.2">
      <c r="B19" s="44">
        <f t="shared" si="0"/>
        <v>17</v>
      </c>
      <c r="C19" s="20" t="s">
        <v>48</v>
      </c>
      <c r="D19" s="29" t="s">
        <v>49</v>
      </c>
      <c r="E19" s="20" t="s">
        <v>84</v>
      </c>
      <c r="F19" s="21" t="s">
        <v>47</v>
      </c>
      <c r="G19" s="30">
        <f>4400*12</f>
        <v>52800</v>
      </c>
      <c r="H19" s="37" t="s">
        <v>50</v>
      </c>
      <c r="I19" s="31" t="s">
        <v>90</v>
      </c>
      <c r="J19" s="45">
        <v>200000</v>
      </c>
    </row>
    <row r="20" spans="2:10" s="8" customFormat="1" x14ac:dyDescent="0.2">
      <c r="B20" s="44">
        <f t="shared" si="0"/>
        <v>18</v>
      </c>
      <c r="C20" s="26" t="s">
        <v>92</v>
      </c>
      <c r="D20" s="27" t="s">
        <v>88</v>
      </c>
      <c r="E20" s="26" t="s">
        <v>82</v>
      </c>
      <c r="F20" s="22" t="s">
        <v>47</v>
      </c>
      <c r="G20" s="34">
        <f>6500*12</f>
        <v>78000</v>
      </c>
      <c r="H20" s="36" t="s">
        <v>37</v>
      </c>
      <c r="I20" s="22" t="s">
        <v>90</v>
      </c>
      <c r="J20" s="46">
        <v>120000</v>
      </c>
    </row>
    <row r="21" spans="2:10" s="8" customFormat="1" x14ac:dyDescent="0.2">
      <c r="B21" s="44">
        <f t="shared" si="0"/>
        <v>19</v>
      </c>
      <c r="C21" s="24" t="s">
        <v>57</v>
      </c>
      <c r="D21" s="38" t="s">
        <v>76</v>
      </c>
      <c r="E21" s="24" t="s">
        <v>86</v>
      </c>
      <c r="F21" s="25" t="s">
        <v>47</v>
      </c>
      <c r="G21" s="39">
        <f>6500*12</f>
        <v>78000</v>
      </c>
      <c r="H21" s="25" t="s">
        <v>79</v>
      </c>
      <c r="I21" s="25" t="s">
        <v>90</v>
      </c>
      <c r="J21" s="47">
        <v>144000</v>
      </c>
    </row>
    <row r="22" spans="2:10" s="8" customFormat="1" x14ac:dyDescent="0.2">
      <c r="B22" s="44">
        <f t="shared" si="0"/>
        <v>20</v>
      </c>
      <c r="C22" s="40" t="s">
        <v>140</v>
      </c>
      <c r="D22" s="38" t="s">
        <v>77</v>
      </c>
      <c r="E22" s="24" t="s">
        <v>32</v>
      </c>
      <c r="F22" s="25" t="s">
        <v>52</v>
      </c>
      <c r="G22" s="39">
        <v>43200</v>
      </c>
      <c r="H22" s="25" t="s">
        <v>93</v>
      </c>
      <c r="I22" s="25" t="s">
        <v>80</v>
      </c>
      <c r="J22" s="47">
        <v>36000</v>
      </c>
    </row>
    <row r="23" spans="2:10" s="8" customFormat="1" x14ac:dyDescent="0.2">
      <c r="B23" s="44">
        <f t="shared" si="0"/>
        <v>21</v>
      </c>
      <c r="C23" s="24" t="s">
        <v>141</v>
      </c>
      <c r="D23" s="38" t="s">
        <v>78</v>
      </c>
      <c r="E23" s="26" t="s">
        <v>84</v>
      </c>
      <c r="F23" s="25" t="s">
        <v>52</v>
      </c>
      <c r="G23" s="39">
        <v>43200</v>
      </c>
      <c r="H23" s="25" t="s">
        <v>81</v>
      </c>
      <c r="I23" s="25" t="s">
        <v>89</v>
      </c>
      <c r="J23" s="47">
        <v>120000</v>
      </c>
    </row>
    <row r="24" spans="2:10" s="8" customFormat="1" x14ac:dyDescent="0.2">
      <c r="B24" s="44">
        <f t="shared" si="0"/>
        <v>22</v>
      </c>
      <c r="C24" s="41" t="s">
        <v>142</v>
      </c>
      <c r="D24" s="41" t="s">
        <v>120</v>
      </c>
      <c r="E24" s="26" t="s">
        <v>51</v>
      </c>
      <c r="F24" s="25" t="s">
        <v>52</v>
      </c>
      <c r="G24" s="39">
        <f>3000*12</f>
        <v>36000</v>
      </c>
      <c r="H24" s="25" t="s">
        <v>121</v>
      </c>
      <c r="I24" s="25" t="s">
        <v>90</v>
      </c>
      <c r="J24" s="47">
        <v>240000</v>
      </c>
    </row>
    <row r="25" spans="2:10" x14ac:dyDescent="0.2">
      <c r="B25" s="44">
        <f t="shared" si="0"/>
        <v>23</v>
      </c>
      <c r="C25" s="24" t="s">
        <v>123</v>
      </c>
      <c r="D25" s="38" t="s">
        <v>124</v>
      </c>
      <c r="E25" s="26" t="s">
        <v>32</v>
      </c>
      <c r="F25" s="25" t="s">
        <v>52</v>
      </c>
      <c r="G25" s="39">
        <f>5000*12</f>
        <v>60000</v>
      </c>
      <c r="H25" s="25" t="s">
        <v>37</v>
      </c>
      <c r="I25" s="25" t="s">
        <v>90</v>
      </c>
      <c r="J25" s="47">
        <v>240000</v>
      </c>
    </row>
    <row r="26" spans="2:10" x14ac:dyDescent="0.2">
      <c r="B26" s="44">
        <v>24</v>
      </c>
      <c r="C26" s="24" t="s">
        <v>136</v>
      </c>
      <c r="D26" s="38" t="s">
        <v>137</v>
      </c>
      <c r="E26" s="26" t="s">
        <v>122</v>
      </c>
      <c r="F26" s="25" t="s">
        <v>52</v>
      </c>
      <c r="G26" s="39">
        <v>24000</v>
      </c>
      <c r="H26" s="25" t="s">
        <v>139</v>
      </c>
      <c r="I26" s="25" t="s">
        <v>138</v>
      </c>
      <c r="J26" s="47">
        <v>600000</v>
      </c>
    </row>
    <row r="27" spans="2:10" x14ac:dyDescent="0.2">
      <c r="B27" s="44">
        <f t="shared" si="0"/>
        <v>25</v>
      </c>
      <c r="C27" s="24" t="s">
        <v>54</v>
      </c>
      <c r="D27" s="27" t="s">
        <v>55</v>
      </c>
      <c r="E27" s="26" t="s">
        <v>84</v>
      </c>
      <c r="F27" s="22" t="s">
        <v>56</v>
      </c>
      <c r="G27" s="34">
        <f>3250*12</f>
        <v>39000</v>
      </c>
      <c r="H27" s="22" t="s">
        <v>91</v>
      </c>
      <c r="I27" s="22" t="s">
        <v>61</v>
      </c>
      <c r="J27" s="46">
        <v>60000</v>
      </c>
    </row>
    <row r="28" spans="2:10" x14ac:dyDescent="0.2">
      <c r="B28" s="44">
        <f t="shared" si="0"/>
        <v>26</v>
      </c>
      <c r="C28" s="24" t="s">
        <v>70</v>
      </c>
      <c r="D28" s="27" t="s">
        <v>58</v>
      </c>
      <c r="E28" s="26" t="s">
        <v>84</v>
      </c>
      <c r="F28" s="22" t="s">
        <v>56</v>
      </c>
      <c r="G28" s="34">
        <f>3000*12</f>
        <v>36000</v>
      </c>
      <c r="H28" s="22" t="s">
        <v>59</v>
      </c>
      <c r="I28" s="22" t="s">
        <v>90</v>
      </c>
      <c r="J28" s="46">
        <v>60000</v>
      </c>
    </row>
    <row r="29" spans="2:10" x14ac:dyDescent="0.2">
      <c r="B29" s="44">
        <v>27</v>
      </c>
      <c r="C29" s="24" t="s">
        <v>71</v>
      </c>
      <c r="D29" s="27" t="s">
        <v>60</v>
      </c>
      <c r="E29" s="26" t="s">
        <v>51</v>
      </c>
      <c r="F29" s="22" t="s">
        <v>56</v>
      </c>
      <c r="G29" s="34">
        <f>1200*12</f>
        <v>14400</v>
      </c>
      <c r="H29" s="22" t="s">
        <v>59</v>
      </c>
      <c r="I29" s="22" t="s">
        <v>90</v>
      </c>
      <c r="J29" s="46">
        <v>60000</v>
      </c>
    </row>
    <row r="30" spans="2:10" s="9" customFormat="1" x14ac:dyDescent="0.2">
      <c r="B30" s="44">
        <f t="shared" si="0"/>
        <v>28</v>
      </c>
      <c r="C30" s="42" t="s">
        <v>72</v>
      </c>
      <c r="D30" s="29" t="s">
        <v>62</v>
      </c>
      <c r="E30" s="20" t="s">
        <v>85</v>
      </c>
      <c r="F30" s="21" t="s">
        <v>56</v>
      </c>
      <c r="G30" s="30">
        <f>2500*12</f>
        <v>30000</v>
      </c>
      <c r="H30" s="31" t="s">
        <v>59</v>
      </c>
      <c r="I30" s="31" t="s">
        <v>90</v>
      </c>
      <c r="J30" s="45">
        <v>66000</v>
      </c>
    </row>
    <row r="31" spans="2:10" x14ac:dyDescent="0.2">
      <c r="B31" s="44">
        <f t="shared" si="0"/>
        <v>29</v>
      </c>
      <c r="C31" s="42" t="s">
        <v>64</v>
      </c>
      <c r="D31" s="29" t="s">
        <v>65</v>
      </c>
      <c r="E31" s="20" t="s">
        <v>84</v>
      </c>
      <c r="F31" s="21" t="s">
        <v>56</v>
      </c>
      <c r="G31" s="30">
        <f>3000*12</f>
        <v>36000</v>
      </c>
      <c r="H31" s="31" t="s">
        <v>53</v>
      </c>
      <c r="I31" s="31" t="s">
        <v>90</v>
      </c>
      <c r="J31" s="45">
        <v>60000</v>
      </c>
    </row>
    <row r="32" spans="2:10" ht="13.5" thickBot="1" x14ac:dyDescent="0.25">
      <c r="B32" s="44">
        <v>30</v>
      </c>
      <c r="C32" s="54" t="s">
        <v>69</v>
      </c>
      <c r="D32" s="55" t="s">
        <v>74</v>
      </c>
      <c r="E32" s="52" t="s">
        <v>63</v>
      </c>
      <c r="F32" s="53" t="s">
        <v>56</v>
      </c>
      <c r="G32" s="56">
        <f>2000*12</f>
        <v>24000</v>
      </c>
      <c r="H32" s="57" t="s">
        <v>75</v>
      </c>
      <c r="I32" s="57" t="s">
        <v>90</v>
      </c>
      <c r="J32" s="58">
        <v>70000</v>
      </c>
    </row>
    <row r="33" spans="2:10" ht="13.5" thickBot="1" x14ac:dyDescent="0.25">
      <c r="B33" s="15"/>
      <c r="C33" s="16" t="s">
        <v>66</v>
      </c>
      <c r="D33" s="59"/>
      <c r="E33" s="60"/>
      <c r="F33" s="61"/>
      <c r="G33" s="62">
        <f>SUM(G3:G32)</f>
        <v>1620600</v>
      </c>
      <c r="H33" s="63"/>
      <c r="I33" s="63"/>
      <c r="J33" s="64"/>
    </row>
    <row r="35" spans="2:10" x14ac:dyDescent="0.2">
      <c r="H35" s="85"/>
    </row>
    <row r="36" spans="2:10" x14ac:dyDescent="0.2">
      <c r="G36" s="14"/>
      <c r="H36" s="85"/>
    </row>
  </sheetData>
  <mergeCells count="1">
    <mergeCell ref="B1:J1"/>
  </mergeCells>
  <pageMargins left="0.11811023622047245" right="0.11811023622047245" top="0.27559055118110237" bottom="0.27559055118110237" header="0.15748031496062992" footer="0.15748031496062992"/>
  <pageSetup paperSize="9" orientation="landscape" verticalDpi="4294967293" r:id="rId1"/>
  <ignoredErrors>
    <ignoredError sqref="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opLeftCell="A19" workbookViewId="0">
      <selection activeCell="J24" sqref="J24"/>
    </sheetView>
  </sheetViews>
  <sheetFormatPr defaultColWidth="19.5703125" defaultRowHeight="12.75" x14ac:dyDescent="0.2"/>
  <cols>
    <col min="1" max="1" width="5" style="7" customWidth="1"/>
    <col min="2" max="2" width="5.85546875" style="10" customWidth="1"/>
    <col min="3" max="3" width="21.5703125" style="7" customWidth="1"/>
    <col min="4" max="4" width="10.85546875" style="10" customWidth="1"/>
    <col min="5" max="5" width="24.5703125" style="7" bestFit="1" customWidth="1"/>
    <col min="6" max="6" width="21.5703125" style="11" customWidth="1"/>
    <col min="7" max="7" width="10.7109375" style="12" customWidth="1"/>
    <col min="8" max="8" width="18.5703125" style="13" customWidth="1"/>
    <col min="9" max="9" width="17.42578125" style="13" customWidth="1"/>
    <col min="10" max="10" width="12.140625" style="14" bestFit="1" customWidth="1"/>
    <col min="11" max="16384" width="19.5703125" style="7"/>
  </cols>
  <sheetData>
    <row r="1" spans="2:10" s="1" customFormat="1" ht="33.75" customHeight="1" thickBot="1" x14ac:dyDescent="0.3">
      <c r="B1" s="49" t="s">
        <v>143</v>
      </c>
      <c r="C1" s="49"/>
      <c r="D1" s="49"/>
      <c r="E1" s="49"/>
      <c r="F1" s="49"/>
      <c r="G1" s="49"/>
      <c r="H1" s="49"/>
      <c r="I1" s="49"/>
      <c r="J1" s="49"/>
    </row>
    <row r="2" spans="2:10" s="6" customFormat="1" ht="37.5" customHeight="1" thickBot="1" x14ac:dyDescent="0.25">
      <c r="B2" s="2" t="s">
        <v>0</v>
      </c>
      <c r="C2" s="2" t="s">
        <v>1</v>
      </c>
      <c r="D2" s="2" t="s">
        <v>2</v>
      </c>
      <c r="E2" s="72" t="s">
        <v>3</v>
      </c>
      <c r="F2" s="73" t="s">
        <v>4</v>
      </c>
      <c r="G2" s="19" t="s">
        <v>87</v>
      </c>
      <c r="H2" s="3" t="s">
        <v>5</v>
      </c>
      <c r="I2" s="4" t="s">
        <v>6</v>
      </c>
      <c r="J2" s="5" t="s">
        <v>7</v>
      </c>
    </row>
    <row r="3" spans="2:10" x14ac:dyDescent="0.2">
      <c r="B3" s="65">
        <v>1</v>
      </c>
      <c r="C3" s="66" t="s">
        <v>8</v>
      </c>
      <c r="D3" s="67" t="s">
        <v>9</v>
      </c>
      <c r="E3" s="66" t="s">
        <v>82</v>
      </c>
      <c r="F3" s="68" t="s">
        <v>10</v>
      </c>
      <c r="G3" s="69">
        <f>4000*12</f>
        <v>48000</v>
      </c>
      <c r="H3" s="68" t="s">
        <v>11</v>
      </c>
      <c r="I3" s="68" t="s">
        <v>90</v>
      </c>
      <c r="J3" s="70">
        <v>120000</v>
      </c>
    </row>
    <row r="4" spans="2:10" x14ac:dyDescent="0.2">
      <c r="B4" s="44">
        <f>+B3+1</f>
        <v>2</v>
      </c>
      <c r="C4" s="20" t="s">
        <v>12</v>
      </c>
      <c r="D4" s="29" t="s">
        <v>13</v>
      </c>
      <c r="E4" s="20" t="s">
        <v>83</v>
      </c>
      <c r="F4" s="21" t="s">
        <v>10</v>
      </c>
      <c r="G4" s="30">
        <f>7500*12</f>
        <v>90000</v>
      </c>
      <c r="H4" s="21" t="s">
        <v>14</v>
      </c>
      <c r="I4" s="21" t="s">
        <v>90</v>
      </c>
      <c r="J4" s="45">
        <v>72000</v>
      </c>
    </row>
    <row r="5" spans="2:10" x14ac:dyDescent="0.2">
      <c r="B5" s="44">
        <f t="shared" ref="B5:B36" si="0">+B4+1</f>
        <v>3</v>
      </c>
      <c r="C5" s="20" t="s">
        <v>15</v>
      </c>
      <c r="D5" s="29" t="s">
        <v>16</v>
      </c>
      <c r="E5" s="20" t="s">
        <v>84</v>
      </c>
      <c r="F5" s="21" t="s">
        <v>10</v>
      </c>
      <c r="G5" s="30">
        <f>7500*12</f>
        <v>90000</v>
      </c>
      <c r="H5" s="31" t="s">
        <v>17</v>
      </c>
      <c r="I5" s="31" t="s">
        <v>90</v>
      </c>
      <c r="J5" s="45">
        <v>54000</v>
      </c>
    </row>
    <row r="6" spans="2:10" x14ac:dyDescent="0.2">
      <c r="B6" s="44">
        <f t="shared" si="0"/>
        <v>4</v>
      </c>
      <c r="C6" s="32" t="s">
        <v>18</v>
      </c>
      <c r="D6" s="33" t="s">
        <v>19</v>
      </c>
      <c r="E6" s="20" t="s">
        <v>84</v>
      </c>
      <c r="F6" s="22" t="s">
        <v>10</v>
      </c>
      <c r="G6" s="30">
        <v>36000</v>
      </c>
      <c r="H6" s="22" t="s">
        <v>20</v>
      </c>
      <c r="I6" s="22" t="s">
        <v>90</v>
      </c>
      <c r="J6" s="46">
        <v>72000</v>
      </c>
    </row>
    <row r="7" spans="2:10" x14ac:dyDescent="0.2">
      <c r="B7" s="44">
        <f t="shared" si="0"/>
        <v>5</v>
      </c>
      <c r="C7" s="32" t="s">
        <v>21</v>
      </c>
      <c r="D7" s="33" t="s">
        <v>22</v>
      </c>
      <c r="E7" s="20" t="s">
        <v>84</v>
      </c>
      <c r="F7" s="22" t="s">
        <v>10</v>
      </c>
      <c r="G7" s="30">
        <v>36000</v>
      </c>
      <c r="H7" s="22" t="s">
        <v>23</v>
      </c>
      <c r="I7" s="22" t="s">
        <v>90</v>
      </c>
      <c r="J7" s="46">
        <v>72000</v>
      </c>
    </row>
    <row r="8" spans="2:10" x14ac:dyDescent="0.2">
      <c r="B8" s="44">
        <f t="shared" si="0"/>
        <v>6</v>
      </c>
      <c r="C8" s="32" t="s">
        <v>24</v>
      </c>
      <c r="D8" s="33" t="s">
        <v>25</v>
      </c>
      <c r="E8" s="20" t="s">
        <v>84</v>
      </c>
      <c r="F8" s="22" t="s">
        <v>10</v>
      </c>
      <c r="G8" s="34">
        <v>48000</v>
      </c>
      <c r="H8" s="22" t="s">
        <v>26</v>
      </c>
      <c r="I8" s="22" t="s">
        <v>27</v>
      </c>
      <c r="J8" s="46">
        <v>180000</v>
      </c>
    </row>
    <row r="9" spans="2:10" x14ac:dyDescent="0.2">
      <c r="B9" s="44">
        <f t="shared" si="0"/>
        <v>7</v>
      </c>
      <c r="C9" s="32" t="s">
        <v>28</v>
      </c>
      <c r="D9" s="33" t="s">
        <v>29</v>
      </c>
      <c r="E9" s="20" t="s">
        <v>84</v>
      </c>
      <c r="F9" s="22" t="s">
        <v>10</v>
      </c>
      <c r="G9" s="34">
        <f>4500*12</f>
        <v>54000</v>
      </c>
      <c r="H9" s="22" t="s">
        <v>26</v>
      </c>
      <c r="I9" s="22" t="s">
        <v>27</v>
      </c>
      <c r="J9" s="46">
        <v>180000</v>
      </c>
    </row>
    <row r="10" spans="2:10" x14ac:dyDescent="0.2">
      <c r="B10" s="44">
        <f t="shared" si="0"/>
        <v>8</v>
      </c>
      <c r="C10" s="20" t="s">
        <v>30</v>
      </c>
      <c r="D10" s="29" t="s">
        <v>31</v>
      </c>
      <c r="E10" s="23" t="s">
        <v>32</v>
      </c>
      <c r="F10" s="21" t="s">
        <v>33</v>
      </c>
      <c r="G10" s="34">
        <f>7500*12</f>
        <v>90000</v>
      </c>
      <c r="H10" s="31" t="s">
        <v>34</v>
      </c>
      <c r="I10" s="31" t="s">
        <v>90</v>
      </c>
      <c r="J10" s="45">
        <f>5000*12</f>
        <v>60000</v>
      </c>
    </row>
    <row r="11" spans="2:10" x14ac:dyDescent="0.2">
      <c r="B11" s="44">
        <f t="shared" si="0"/>
        <v>9</v>
      </c>
      <c r="C11" s="35" t="s">
        <v>35</v>
      </c>
      <c r="D11" s="29" t="s">
        <v>36</v>
      </c>
      <c r="E11" s="20" t="s">
        <v>84</v>
      </c>
      <c r="F11" s="21" t="s">
        <v>33</v>
      </c>
      <c r="G11" s="34">
        <f>6500*12</f>
        <v>78000</v>
      </c>
      <c r="H11" s="31" t="s">
        <v>37</v>
      </c>
      <c r="I11" s="31" t="s">
        <v>90</v>
      </c>
      <c r="J11" s="45">
        <v>84000</v>
      </c>
    </row>
    <row r="12" spans="2:10" x14ac:dyDescent="0.2">
      <c r="B12" s="44">
        <f t="shared" si="0"/>
        <v>10</v>
      </c>
      <c r="C12" s="20" t="s">
        <v>38</v>
      </c>
      <c r="D12" s="29" t="s">
        <v>39</v>
      </c>
      <c r="E12" s="20" t="s">
        <v>83</v>
      </c>
      <c r="F12" s="21" t="s">
        <v>33</v>
      </c>
      <c r="G12" s="30">
        <f>7000*12</f>
        <v>84000</v>
      </c>
      <c r="H12" s="31" t="s">
        <v>40</v>
      </c>
      <c r="I12" s="31" t="s">
        <v>90</v>
      </c>
      <c r="J12" s="45">
        <f>15000*12</f>
        <v>180000</v>
      </c>
    </row>
    <row r="13" spans="2:10" x14ac:dyDescent="0.2">
      <c r="B13" s="44">
        <f t="shared" si="0"/>
        <v>11</v>
      </c>
      <c r="C13" s="20" t="s">
        <v>41</v>
      </c>
      <c r="D13" s="29" t="s">
        <v>42</v>
      </c>
      <c r="E13" s="20" t="s">
        <v>84</v>
      </c>
      <c r="F13" s="21" t="s">
        <v>33</v>
      </c>
      <c r="G13" s="30">
        <f>3500*12</f>
        <v>42000</v>
      </c>
      <c r="H13" s="31" t="s">
        <v>43</v>
      </c>
      <c r="I13" s="31" t="s">
        <v>90</v>
      </c>
      <c r="J13" s="45">
        <v>72000</v>
      </c>
    </row>
    <row r="14" spans="2:10" x14ac:dyDescent="0.2">
      <c r="B14" s="44">
        <f t="shared" si="0"/>
        <v>12</v>
      </c>
      <c r="C14" s="20" t="s">
        <v>44</v>
      </c>
      <c r="D14" s="29" t="s">
        <v>45</v>
      </c>
      <c r="E14" s="20" t="s">
        <v>84</v>
      </c>
      <c r="F14" s="21" t="s">
        <v>33</v>
      </c>
      <c r="G14" s="30">
        <f>4000*12</f>
        <v>48000</v>
      </c>
      <c r="H14" s="31" t="s">
        <v>46</v>
      </c>
      <c r="I14" s="31" t="s">
        <v>46</v>
      </c>
      <c r="J14" s="45">
        <v>300000</v>
      </c>
    </row>
    <row r="15" spans="2:10" x14ac:dyDescent="0.2">
      <c r="B15" s="44">
        <f t="shared" si="0"/>
        <v>13</v>
      </c>
      <c r="C15" s="90" t="s">
        <v>108</v>
      </c>
      <c r="D15" s="86">
        <v>40422</v>
      </c>
      <c r="E15" s="20" t="s">
        <v>84</v>
      </c>
      <c r="F15" s="21" t="s">
        <v>33</v>
      </c>
      <c r="G15" s="30">
        <f>4000*12</f>
        <v>48000</v>
      </c>
      <c r="H15" s="23" t="s">
        <v>109</v>
      </c>
      <c r="I15" s="21" t="s">
        <v>90</v>
      </c>
      <c r="J15" s="45">
        <v>180000</v>
      </c>
    </row>
    <row r="16" spans="2:10" ht="15.75" customHeight="1" x14ac:dyDescent="0.2">
      <c r="B16" s="44">
        <f t="shared" si="0"/>
        <v>14</v>
      </c>
      <c r="C16" s="105" t="s">
        <v>110</v>
      </c>
      <c r="D16" s="29" t="s">
        <v>128</v>
      </c>
      <c r="E16" s="20" t="s">
        <v>84</v>
      </c>
      <c r="F16" s="21" t="s">
        <v>33</v>
      </c>
      <c r="G16" s="30">
        <f>6500*12</f>
        <v>78000</v>
      </c>
      <c r="H16" s="90" t="s">
        <v>111</v>
      </c>
      <c r="I16" s="21" t="s">
        <v>90</v>
      </c>
      <c r="J16" s="106">
        <v>84000</v>
      </c>
    </row>
    <row r="17" spans="2:10" x14ac:dyDescent="0.2">
      <c r="B17" s="44">
        <f t="shared" si="0"/>
        <v>15</v>
      </c>
      <c r="C17" s="90" t="s">
        <v>112</v>
      </c>
      <c r="D17" s="29" t="s">
        <v>129</v>
      </c>
      <c r="E17" s="20" t="s">
        <v>84</v>
      </c>
      <c r="F17" s="21" t="s">
        <v>33</v>
      </c>
      <c r="G17" s="30">
        <f>6500*12</f>
        <v>78000</v>
      </c>
      <c r="H17" s="90" t="s">
        <v>37</v>
      </c>
      <c r="I17" s="21" t="s">
        <v>90</v>
      </c>
      <c r="J17" s="107">
        <v>144000</v>
      </c>
    </row>
    <row r="18" spans="2:10" x14ac:dyDescent="0.2">
      <c r="B18" s="44">
        <f t="shared" si="0"/>
        <v>16</v>
      </c>
      <c r="C18" s="90" t="s">
        <v>113</v>
      </c>
      <c r="D18" s="29" t="s">
        <v>131</v>
      </c>
      <c r="E18" s="20" t="s">
        <v>84</v>
      </c>
      <c r="F18" s="21" t="s">
        <v>33</v>
      </c>
      <c r="G18" s="30">
        <f>6500*12</f>
        <v>78000</v>
      </c>
      <c r="H18" s="90" t="s">
        <v>114</v>
      </c>
      <c r="I18" s="21" t="s">
        <v>90</v>
      </c>
      <c r="J18" s="107">
        <v>120000</v>
      </c>
    </row>
    <row r="19" spans="2:10" x14ac:dyDescent="0.2">
      <c r="B19" s="94">
        <f t="shared" si="0"/>
        <v>17</v>
      </c>
      <c r="C19" s="108" t="s">
        <v>115</v>
      </c>
      <c r="D19" s="87" t="s">
        <v>132</v>
      </c>
      <c r="E19" s="78" t="s">
        <v>116</v>
      </c>
      <c r="F19" s="79" t="s">
        <v>33</v>
      </c>
      <c r="G19" s="88">
        <f>6500*12</f>
        <v>78000</v>
      </c>
      <c r="H19" s="79" t="s">
        <v>117</v>
      </c>
      <c r="I19" s="79" t="s">
        <v>90</v>
      </c>
      <c r="J19" s="95">
        <v>60000</v>
      </c>
    </row>
    <row r="20" spans="2:10" x14ac:dyDescent="0.2">
      <c r="B20" s="94">
        <f t="shared" si="0"/>
        <v>18</v>
      </c>
      <c r="C20" s="108" t="s">
        <v>118</v>
      </c>
      <c r="D20" s="87" t="s">
        <v>133</v>
      </c>
      <c r="E20" s="78" t="s">
        <v>84</v>
      </c>
      <c r="F20" s="79" t="s">
        <v>33</v>
      </c>
      <c r="G20" s="88">
        <f>5000*12</f>
        <v>60000</v>
      </c>
      <c r="H20" s="89" t="s">
        <v>50</v>
      </c>
      <c r="I20" s="79" t="s">
        <v>90</v>
      </c>
      <c r="J20" s="95">
        <v>200000</v>
      </c>
    </row>
    <row r="21" spans="2:10" x14ac:dyDescent="0.2">
      <c r="B21" s="94">
        <f t="shared" si="0"/>
        <v>19</v>
      </c>
      <c r="C21" s="108" t="s">
        <v>125</v>
      </c>
      <c r="D21" s="87" t="s">
        <v>135</v>
      </c>
      <c r="E21" s="78" t="s">
        <v>122</v>
      </c>
      <c r="F21" s="79" t="s">
        <v>33</v>
      </c>
      <c r="G21" s="88">
        <f>4000*12</f>
        <v>48000</v>
      </c>
      <c r="H21" s="89" t="s">
        <v>126</v>
      </c>
      <c r="I21" s="79" t="s">
        <v>127</v>
      </c>
      <c r="J21" s="95">
        <v>300000</v>
      </c>
    </row>
    <row r="22" spans="2:10" x14ac:dyDescent="0.2">
      <c r="B22" s="44">
        <f t="shared" si="0"/>
        <v>20</v>
      </c>
      <c r="C22" s="20" t="s">
        <v>48</v>
      </c>
      <c r="D22" s="29" t="s">
        <v>49</v>
      </c>
      <c r="E22" s="20" t="s">
        <v>84</v>
      </c>
      <c r="F22" s="21" t="s">
        <v>47</v>
      </c>
      <c r="G22" s="30">
        <f>4400*12</f>
        <v>52800</v>
      </c>
      <c r="H22" s="37" t="s">
        <v>50</v>
      </c>
      <c r="I22" s="31" t="s">
        <v>90</v>
      </c>
      <c r="J22" s="45">
        <v>200000</v>
      </c>
    </row>
    <row r="23" spans="2:10" x14ac:dyDescent="0.2">
      <c r="B23" s="44">
        <f t="shared" si="0"/>
        <v>21</v>
      </c>
      <c r="C23" s="26" t="s">
        <v>92</v>
      </c>
      <c r="D23" s="27" t="s">
        <v>88</v>
      </c>
      <c r="E23" s="26" t="s">
        <v>82</v>
      </c>
      <c r="F23" s="22" t="s">
        <v>47</v>
      </c>
      <c r="G23" s="34">
        <f>6500*12</f>
        <v>78000</v>
      </c>
      <c r="H23" s="36" t="s">
        <v>37</v>
      </c>
      <c r="I23" s="22" t="s">
        <v>90</v>
      </c>
      <c r="J23" s="46">
        <v>120000</v>
      </c>
    </row>
    <row r="24" spans="2:10" x14ac:dyDescent="0.2">
      <c r="B24" s="44">
        <v>22</v>
      </c>
      <c r="C24" s="24" t="s">
        <v>57</v>
      </c>
      <c r="D24" s="38" t="s">
        <v>76</v>
      </c>
      <c r="E24" s="24" t="s">
        <v>86</v>
      </c>
      <c r="F24" s="25" t="s">
        <v>47</v>
      </c>
      <c r="G24" s="39">
        <f>6500*12</f>
        <v>78000</v>
      </c>
      <c r="H24" s="25" t="s">
        <v>79</v>
      </c>
      <c r="I24" s="25" t="s">
        <v>90</v>
      </c>
      <c r="J24" s="47">
        <v>144000</v>
      </c>
    </row>
    <row r="25" spans="2:10" s="8" customFormat="1" x14ac:dyDescent="0.2">
      <c r="B25" s="44">
        <v>23</v>
      </c>
      <c r="C25" s="40" t="s">
        <v>67</v>
      </c>
      <c r="D25" s="38" t="s">
        <v>77</v>
      </c>
      <c r="E25" s="24" t="s">
        <v>32</v>
      </c>
      <c r="F25" s="25" t="s">
        <v>52</v>
      </c>
      <c r="G25" s="39">
        <v>43200</v>
      </c>
      <c r="H25" s="25" t="s">
        <v>93</v>
      </c>
      <c r="I25" s="25" t="s">
        <v>80</v>
      </c>
      <c r="J25" s="47">
        <v>36000</v>
      </c>
    </row>
    <row r="26" spans="2:10" s="8" customFormat="1" x14ac:dyDescent="0.2">
      <c r="B26" s="44">
        <f t="shared" si="0"/>
        <v>24</v>
      </c>
      <c r="C26" s="24" t="s">
        <v>68</v>
      </c>
      <c r="D26" s="38" t="s">
        <v>78</v>
      </c>
      <c r="E26" s="20" t="s">
        <v>84</v>
      </c>
      <c r="F26" s="25" t="s">
        <v>52</v>
      </c>
      <c r="G26" s="39">
        <v>43200</v>
      </c>
      <c r="H26" s="25" t="s">
        <v>81</v>
      </c>
      <c r="I26" s="25" t="s">
        <v>89</v>
      </c>
      <c r="J26" s="47">
        <v>120000</v>
      </c>
    </row>
    <row r="27" spans="2:10" s="8" customFormat="1" x14ac:dyDescent="0.2">
      <c r="B27" s="44">
        <v>25</v>
      </c>
      <c r="C27" s="90" t="s">
        <v>119</v>
      </c>
      <c r="D27" s="90" t="s">
        <v>120</v>
      </c>
      <c r="E27" s="20" t="s">
        <v>51</v>
      </c>
      <c r="F27" s="80" t="s">
        <v>52</v>
      </c>
      <c r="G27" s="91">
        <f>3000*12</f>
        <v>36000</v>
      </c>
      <c r="H27" s="80" t="s">
        <v>121</v>
      </c>
      <c r="I27" s="80" t="s">
        <v>90</v>
      </c>
      <c r="J27" s="48">
        <v>240000</v>
      </c>
    </row>
    <row r="28" spans="2:10" x14ac:dyDescent="0.2">
      <c r="B28" s="44">
        <v>26</v>
      </c>
      <c r="C28" s="42" t="s">
        <v>123</v>
      </c>
      <c r="D28" s="92" t="s">
        <v>124</v>
      </c>
      <c r="E28" s="20" t="s">
        <v>32</v>
      </c>
      <c r="F28" s="80" t="s">
        <v>52</v>
      </c>
      <c r="G28" s="91">
        <f>5000*12</f>
        <v>60000</v>
      </c>
      <c r="H28" s="80" t="s">
        <v>134</v>
      </c>
      <c r="I28" s="80" t="s">
        <v>90</v>
      </c>
      <c r="J28" s="48">
        <v>240000</v>
      </c>
    </row>
    <row r="29" spans="2:10" x14ac:dyDescent="0.2">
      <c r="B29" s="44">
        <v>27</v>
      </c>
      <c r="C29" s="42" t="s">
        <v>136</v>
      </c>
      <c r="D29" s="92" t="s">
        <v>137</v>
      </c>
      <c r="E29" s="20" t="s">
        <v>122</v>
      </c>
      <c r="F29" s="80" t="s">
        <v>52</v>
      </c>
      <c r="G29" s="91">
        <v>24000</v>
      </c>
      <c r="H29" s="80" t="s">
        <v>139</v>
      </c>
      <c r="I29" s="80" t="s">
        <v>138</v>
      </c>
      <c r="J29" s="48">
        <v>600000</v>
      </c>
    </row>
    <row r="30" spans="2:10" x14ac:dyDescent="0.2">
      <c r="B30" s="44">
        <f t="shared" si="0"/>
        <v>28</v>
      </c>
      <c r="C30" s="42" t="s">
        <v>54</v>
      </c>
      <c r="D30" s="29" t="s">
        <v>55</v>
      </c>
      <c r="E30" s="20" t="s">
        <v>84</v>
      </c>
      <c r="F30" s="21" t="s">
        <v>56</v>
      </c>
      <c r="G30" s="30">
        <f>3250*12</f>
        <v>39000</v>
      </c>
      <c r="H30" s="31" t="s">
        <v>91</v>
      </c>
      <c r="I30" s="31" t="s">
        <v>61</v>
      </c>
      <c r="J30" s="45">
        <v>60000</v>
      </c>
    </row>
    <row r="31" spans="2:10" x14ac:dyDescent="0.2">
      <c r="B31" s="44">
        <v>29</v>
      </c>
      <c r="C31" s="42" t="s">
        <v>70</v>
      </c>
      <c r="D31" s="29" t="s">
        <v>58</v>
      </c>
      <c r="E31" s="20" t="s">
        <v>84</v>
      </c>
      <c r="F31" s="21" t="s">
        <v>56</v>
      </c>
      <c r="G31" s="30">
        <f>3000*12</f>
        <v>36000</v>
      </c>
      <c r="H31" s="31" t="s">
        <v>59</v>
      </c>
      <c r="I31" s="31" t="s">
        <v>90</v>
      </c>
      <c r="J31" s="45">
        <v>60000</v>
      </c>
    </row>
    <row r="32" spans="2:10" x14ac:dyDescent="0.2">
      <c r="B32" s="44">
        <v>30</v>
      </c>
      <c r="C32" s="42" t="s">
        <v>71</v>
      </c>
      <c r="D32" s="29" t="s">
        <v>60</v>
      </c>
      <c r="E32" s="20" t="s">
        <v>51</v>
      </c>
      <c r="F32" s="21" t="s">
        <v>56</v>
      </c>
      <c r="G32" s="30">
        <f>1200*12</f>
        <v>14400</v>
      </c>
      <c r="H32" s="31" t="s">
        <v>59</v>
      </c>
      <c r="I32" s="31" t="s">
        <v>90</v>
      </c>
      <c r="J32" s="45">
        <v>60000</v>
      </c>
    </row>
    <row r="33" spans="2:10" x14ac:dyDescent="0.2">
      <c r="B33" s="44">
        <f t="shared" si="0"/>
        <v>31</v>
      </c>
      <c r="C33" s="42" t="s">
        <v>72</v>
      </c>
      <c r="D33" s="29" t="s">
        <v>62</v>
      </c>
      <c r="E33" s="20" t="s">
        <v>85</v>
      </c>
      <c r="F33" s="21" t="s">
        <v>56</v>
      </c>
      <c r="G33" s="30">
        <f>2500*12</f>
        <v>30000</v>
      </c>
      <c r="H33" s="31" t="s">
        <v>59</v>
      </c>
      <c r="I33" s="31" t="s">
        <v>90</v>
      </c>
      <c r="J33" s="45">
        <v>66000</v>
      </c>
    </row>
    <row r="34" spans="2:10" s="9" customFormat="1" x14ac:dyDescent="0.2">
      <c r="B34" s="44">
        <v>32</v>
      </c>
      <c r="C34" s="42" t="s">
        <v>64</v>
      </c>
      <c r="D34" s="29" t="s">
        <v>65</v>
      </c>
      <c r="E34" s="20" t="s">
        <v>84</v>
      </c>
      <c r="F34" s="21" t="s">
        <v>56</v>
      </c>
      <c r="G34" s="30">
        <f>3000*12</f>
        <v>36000</v>
      </c>
      <c r="H34" s="31" t="s">
        <v>53</v>
      </c>
      <c r="I34" s="31" t="s">
        <v>90</v>
      </c>
      <c r="J34" s="45">
        <v>60000</v>
      </c>
    </row>
    <row r="35" spans="2:10" x14ac:dyDescent="0.2">
      <c r="B35" s="44">
        <v>33</v>
      </c>
      <c r="C35" s="43" t="s">
        <v>69</v>
      </c>
      <c r="D35" s="29" t="s">
        <v>74</v>
      </c>
      <c r="E35" s="20" t="s">
        <v>63</v>
      </c>
      <c r="F35" s="21" t="s">
        <v>56</v>
      </c>
      <c r="G35" s="30">
        <f>2000*12</f>
        <v>24000</v>
      </c>
      <c r="H35" s="31" t="s">
        <v>75</v>
      </c>
      <c r="I35" s="31" t="s">
        <v>90</v>
      </c>
      <c r="J35" s="48">
        <v>70000</v>
      </c>
    </row>
    <row r="36" spans="2:10" x14ac:dyDescent="0.2">
      <c r="B36" s="94">
        <f t="shared" si="0"/>
        <v>34</v>
      </c>
      <c r="C36" s="93" t="s">
        <v>94</v>
      </c>
      <c r="D36" s="87" t="s">
        <v>99</v>
      </c>
      <c r="E36" s="78" t="s">
        <v>73</v>
      </c>
      <c r="F36" s="79" t="s">
        <v>96</v>
      </c>
      <c r="G36" s="88">
        <f>7500*12</f>
        <v>90000</v>
      </c>
      <c r="H36" s="79" t="s">
        <v>101</v>
      </c>
      <c r="I36" s="79" t="s">
        <v>100</v>
      </c>
      <c r="J36" s="96">
        <v>40000</v>
      </c>
    </row>
    <row r="37" spans="2:10" x14ac:dyDescent="0.2">
      <c r="B37" s="94">
        <v>35</v>
      </c>
      <c r="C37" s="93" t="s">
        <v>97</v>
      </c>
      <c r="D37" s="87" t="s">
        <v>106</v>
      </c>
      <c r="E37" s="78" t="s">
        <v>83</v>
      </c>
      <c r="F37" s="79" t="s">
        <v>96</v>
      </c>
      <c r="G37" s="88">
        <f>4500*12</f>
        <v>54000</v>
      </c>
      <c r="H37" s="79" t="s">
        <v>105</v>
      </c>
      <c r="I37" s="79" t="s">
        <v>90</v>
      </c>
      <c r="J37" s="96">
        <v>45000</v>
      </c>
    </row>
    <row r="38" spans="2:10" ht="13.5" thickBot="1" x14ac:dyDescent="0.25">
      <c r="B38" s="97">
        <v>36</v>
      </c>
      <c r="C38" s="98" t="s">
        <v>95</v>
      </c>
      <c r="D38" s="99" t="s">
        <v>102</v>
      </c>
      <c r="E38" s="100" t="s">
        <v>83</v>
      </c>
      <c r="F38" s="101" t="s">
        <v>96</v>
      </c>
      <c r="G38" s="102">
        <f>5500*12</f>
        <v>66000</v>
      </c>
      <c r="H38" s="101" t="s">
        <v>103</v>
      </c>
      <c r="I38" s="101" t="s">
        <v>104</v>
      </c>
      <c r="J38" s="103">
        <v>60000</v>
      </c>
    </row>
    <row r="39" spans="2:10" ht="13.5" thickBot="1" x14ac:dyDescent="0.25">
      <c r="B39" s="15"/>
      <c r="C39" s="16" t="s">
        <v>98</v>
      </c>
      <c r="D39" s="104"/>
      <c r="E39" s="50"/>
      <c r="F39" s="51"/>
      <c r="G39" s="62">
        <f>SUM(G3:G38)</f>
        <v>2016600</v>
      </c>
      <c r="H39" s="17"/>
      <c r="I39" s="17"/>
      <c r="J39" s="18"/>
    </row>
  </sheetData>
  <mergeCells count="1">
    <mergeCell ref="B1:J1"/>
  </mergeCells>
  <pageMargins left="0.11811023622047245" right="0.11811023622047245" top="0.27559055118110237" bottom="0.27559055118110237" header="0.15748031496062992" footer="0.1574803149606299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V-Excel Asha_2018-19</vt:lpstr>
      <vt:lpstr>V-Excel _Wishlist_2018-19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Ajita Panshikar</dc:creator>
  <cp:lastModifiedBy>user</cp:lastModifiedBy>
  <cp:lastPrinted>2017-07-24T11:02:32Z</cp:lastPrinted>
  <dcterms:created xsi:type="dcterms:W3CDTF">2016-07-29T12:15:39Z</dcterms:created>
  <dcterms:modified xsi:type="dcterms:W3CDTF">2018-07-26T10:35:55Z</dcterms:modified>
</cp:coreProperties>
</file>