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admanava.sen\Downloads\"/>
    </mc:Choice>
  </mc:AlternateContent>
  <xr:revisionPtr revIDLastSave="0" documentId="13_ncr:1_{B5B92469-BE1D-4E6B-A7E2-E3FB107BB2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fD8PBwBEW8m/qHMi29yduYRrkR4ALdri7yvHHluOLw="/>
    </ext>
  </extLst>
</workbook>
</file>

<file path=xl/calcChain.xml><?xml version="1.0" encoding="utf-8"?>
<calcChain xmlns="http://schemas.openxmlformats.org/spreadsheetml/2006/main">
  <c r="L6" i="1" l="1"/>
  <c r="L7" i="1"/>
  <c r="L9" i="1"/>
  <c r="L10" i="1"/>
  <c r="L11" i="1"/>
  <c r="L12" i="1"/>
  <c r="L13" i="1"/>
  <c r="L15" i="1"/>
  <c r="L16" i="1"/>
  <c r="L17" i="1"/>
  <c r="L18" i="1"/>
  <c r="L8" i="1" l="1"/>
  <c r="L14" i="1"/>
  <c r="L4" i="1"/>
  <c r="L19" i="1" l="1"/>
  <c r="L20" i="1" s="1"/>
  <c r="L21" i="1" s="1"/>
</calcChain>
</file>

<file path=xl/sharedStrings.xml><?xml version="1.0" encoding="utf-8"?>
<sst xmlns="http://schemas.openxmlformats.org/spreadsheetml/2006/main" count="53" uniqueCount="49">
  <si>
    <t>#</t>
  </si>
  <si>
    <t>Project Head</t>
  </si>
  <si>
    <t>Rate</t>
  </si>
  <si>
    <t>Month</t>
  </si>
  <si>
    <t>From Community</t>
  </si>
  <si>
    <t>Remarks</t>
  </si>
  <si>
    <t>A</t>
  </si>
  <si>
    <t>Educational Volunteer support</t>
  </si>
  <si>
    <t>A.1</t>
  </si>
  <si>
    <t>Educational Volunteer Honorarium (9 Centre)</t>
  </si>
  <si>
    <t>A.2</t>
  </si>
  <si>
    <t>Educational Volunteer Coordinator</t>
  </si>
  <si>
    <t>A.3</t>
  </si>
  <si>
    <t>Special Educational Volunteer</t>
  </si>
  <si>
    <t>B</t>
  </si>
  <si>
    <t>Center Support</t>
  </si>
  <si>
    <t>B.1</t>
  </si>
  <si>
    <t>Books &amp; Stationary</t>
  </si>
  <si>
    <t>B.2</t>
  </si>
  <si>
    <t>PTM and Award</t>
  </si>
  <si>
    <t>B.3</t>
  </si>
  <si>
    <t>Value Education and Yoga</t>
  </si>
  <si>
    <t>B.4</t>
  </si>
  <si>
    <t>Teacher Training &amp; Orientation</t>
  </si>
  <si>
    <t>B.5</t>
  </si>
  <si>
    <t>Centre Maintenance</t>
  </si>
  <si>
    <t>C</t>
  </si>
  <si>
    <t>Project Management HR</t>
  </si>
  <si>
    <t>C1</t>
  </si>
  <si>
    <t>C2</t>
  </si>
  <si>
    <t>Project Coordinator</t>
  </si>
  <si>
    <t>C3</t>
  </si>
  <si>
    <t>C4</t>
  </si>
  <si>
    <t>Project Team Travel Cost</t>
  </si>
  <si>
    <t>D</t>
  </si>
  <si>
    <t>Total Project Cost (A+B+C)</t>
  </si>
  <si>
    <t>Admin (inclusive of Audit, Accounts, Tax,Fundraising , Partnership development, reporting, stationary Communication, management travel, partners visit, program office expenses like water-electricity, rent, internet, Operation director etc)</t>
  </si>
  <si>
    <t>Project Implementation Cost</t>
  </si>
  <si>
    <t>Total Project Value</t>
  </si>
  <si>
    <t>Assuming 1700 fee on an average in a year from the MSS students as per revised fees structure</t>
  </si>
  <si>
    <t>MUKTI SUPPORT SCHOOL - Budget Proposal for 9 MSS in 2026 Academic Year</t>
  </si>
  <si>
    <t>E</t>
  </si>
  <si>
    <t>Proposal  2026</t>
  </si>
  <si>
    <t>No.</t>
  </si>
  <si>
    <t>Proposal 2025</t>
  </si>
  <si>
    <t>Received</t>
  </si>
  <si>
    <t xml:space="preserve">Program Coordinator  </t>
  </si>
  <si>
    <t xml:space="preserve">Accountant </t>
  </si>
  <si>
    <t>Part of 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</si>
</sst>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Arial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FFFF99"/>
      </patternFill>
    </fill>
    <fill>
      <patternFill patternType="solid">
        <fgColor theme="9"/>
        <bgColor rgb="FFFFFF99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FFFF99"/>
      </patternFill>
    </fill>
  </fills>
  <borders count="5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C0C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0C0C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0C0C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C0C0C0"/>
      </left>
      <right style="medium">
        <color rgb="FF000000"/>
      </right>
      <top style="medium">
        <color indexed="64"/>
      </top>
      <bottom/>
      <diagonal/>
    </border>
    <border>
      <left style="medium">
        <color rgb="FFC0C0C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8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3" fontId="6" fillId="5" borderId="21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9" fillId="5" borderId="9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3" fontId="3" fillId="3" borderId="19" xfId="0" applyNumberFormat="1" applyFont="1" applyFill="1" applyBorder="1" applyAlignment="1">
      <alignment horizontal="center" vertical="center" wrapText="1"/>
    </xf>
    <xf numFmtId="3" fontId="5" fillId="4" borderId="20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3" fontId="3" fillId="3" borderId="28" xfId="0" applyNumberFormat="1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3" fontId="5" fillId="7" borderId="28" xfId="0" applyNumberFormat="1" applyFont="1" applyFill="1" applyBorder="1" applyAlignment="1">
      <alignment horizontal="center"/>
    </xf>
    <xf numFmtId="0" fontId="3" fillId="8" borderId="28" xfId="0" applyFont="1" applyFill="1" applyBorder="1" applyAlignment="1">
      <alignment horizontal="center" vertical="center" wrapText="1"/>
    </xf>
    <xf numFmtId="3" fontId="3" fillId="8" borderId="28" xfId="0" applyNumberFormat="1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 vertical="center" wrapText="1"/>
    </xf>
    <xf numFmtId="3" fontId="6" fillId="3" borderId="28" xfId="0" applyNumberFormat="1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/>
    </xf>
    <xf numFmtId="3" fontId="6" fillId="5" borderId="6" xfId="0" applyNumberFormat="1" applyFont="1" applyFill="1" applyBorder="1" applyAlignment="1">
      <alignment horizontal="center" vertical="center" wrapText="1"/>
    </xf>
    <xf numFmtId="3" fontId="6" fillId="3" borderId="16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3" fontId="3" fillId="8" borderId="16" xfId="0" applyNumberFormat="1" applyFont="1" applyFill="1" applyBorder="1" applyAlignment="1">
      <alignment horizontal="center" vertical="center" wrapText="1"/>
    </xf>
    <xf numFmtId="3" fontId="3" fillId="6" borderId="36" xfId="0" applyNumberFormat="1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3" fillId="10" borderId="38" xfId="0" applyFont="1" applyFill="1" applyBorder="1" applyAlignment="1">
      <alignment horizontal="center" vertical="center" wrapText="1"/>
    </xf>
    <xf numFmtId="0" fontId="3" fillId="10" borderId="39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/>
    </xf>
    <xf numFmtId="0" fontId="10" fillId="5" borderId="3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3" fillId="10" borderId="43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4" borderId="47" xfId="0" applyFont="1" applyFill="1" applyBorder="1" applyAlignment="1">
      <alignment horizontal="center"/>
    </xf>
    <xf numFmtId="0" fontId="3" fillId="5" borderId="46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/>
    </xf>
    <xf numFmtId="0" fontId="3" fillId="8" borderId="3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/>
    </xf>
    <xf numFmtId="0" fontId="5" fillId="11" borderId="16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/>
    </xf>
    <xf numFmtId="3" fontId="6" fillId="5" borderId="16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3" fontId="5" fillId="4" borderId="16" xfId="0" applyNumberFormat="1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 vertical="center" wrapText="1"/>
    </xf>
    <xf numFmtId="3" fontId="4" fillId="3" borderId="16" xfId="0" applyNumberFormat="1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3" fillId="15" borderId="50" xfId="0" applyFont="1" applyFill="1" applyBorder="1" applyAlignment="1">
      <alignment horizontal="center" vertical="center" wrapText="1"/>
    </xf>
    <xf numFmtId="0" fontId="3" fillId="15" borderId="51" xfId="0" applyFont="1" applyFill="1" applyBorder="1" applyAlignment="1">
      <alignment horizontal="center" vertical="center" wrapText="1"/>
    </xf>
    <xf numFmtId="0" fontId="3" fillId="15" borderId="52" xfId="0" applyFont="1" applyFill="1" applyBorder="1" applyAlignment="1">
      <alignment horizontal="center" vertical="center" wrapText="1"/>
    </xf>
    <xf numFmtId="0" fontId="3" fillId="15" borderId="53" xfId="0" applyFont="1" applyFill="1" applyBorder="1" applyAlignment="1">
      <alignment horizontal="center" vertical="center" wrapText="1"/>
    </xf>
    <xf numFmtId="0" fontId="3" fillId="15" borderId="40" xfId="0" applyFont="1" applyFill="1" applyBorder="1" applyAlignment="1">
      <alignment horizontal="center"/>
    </xf>
    <xf numFmtId="0" fontId="12" fillId="13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3" fontId="11" fillId="13" borderId="0" xfId="0" applyNumberFormat="1" applyFont="1" applyFill="1" applyAlignment="1">
      <alignment horizontal="center"/>
    </xf>
    <xf numFmtId="0" fontId="1" fillId="12" borderId="10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/>
    </xf>
    <xf numFmtId="0" fontId="2" fillId="12" borderId="17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4" borderId="31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1"/>
  <sheetViews>
    <sheetView tabSelected="1" workbookViewId="0">
      <pane ySplit="1" topLeftCell="A2" activePane="bottomLeft" state="frozen"/>
      <selection pane="bottomLeft" activeCell="N23" sqref="A1:N23"/>
    </sheetView>
  </sheetViews>
  <sheetFormatPr defaultColWidth="14.42578125" defaultRowHeight="15" customHeight="1" x14ac:dyDescent="0.25"/>
  <cols>
    <col min="1" max="1" width="6.42578125" style="3" customWidth="1"/>
    <col min="2" max="2" width="44" style="3" customWidth="1"/>
    <col min="3" max="3" width="5.140625" style="3" customWidth="1"/>
    <col min="4" max="4" width="7.85546875" style="3" customWidth="1"/>
    <col min="5" max="5" width="8.42578125" style="3" customWidth="1"/>
    <col min="6" max="6" width="15.85546875" style="3" customWidth="1"/>
    <col min="7" max="7" width="17.5703125" style="3" customWidth="1"/>
    <col min="8" max="8" width="5.140625" style="3" customWidth="1"/>
    <col min="9" max="9" width="7.28515625" style="3" customWidth="1"/>
    <col min="10" max="10" width="8.85546875" style="3" customWidth="1"/>
    <col min="11" max="11" width="8" style="3" customWidth="1"/>
    <col min="12" max="12" width="15.7109375" style="3" customWidth="1"/>
    <col min="13" max="13" width="19.28515625" style="3" customWidth="1"/>
    <col min="14" max="14" width="35.42578125" style="3" customWidth="1"/>
    <col min="15" max="17" width="8.85546875" style="3" customWidth="1"/>
    <col min="18" max="27" width="8" style="3" customWidth="1"/>
    <col min="28" max="16384" width="14.42578125" style="3"/>
  </cols>
  <sheetData>
    <row r="1" spans="1:35" ht="21" customHeight="1" x14ac:dyDescent="0.25">
      <c r="A1" s="112" t="s">
        <v>40</v>
      </c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48"/>
      <c r="O1" s="2"/>
      <c r="P1" s="2"/>
      <c r="Q1" s="2"/>
    </row>
    <row r="2" spans="1:35" ht="21" customHeight="1" thickBot="1" x14ac:dyDescent="0.3">
      <c r="A2" s="1"/>
      <c r="B2" s="74"/>
      <c r="C2" s="102"/>
      <c r="D2" s="102"/>
      <c r="E2" s="102"/>
      <c r="F2" s="102">
        <v>2025</v>
      </c>
      <c r="G2" s="102"/>
      <c r="H2" s="53"/>
      <c r="I2" s="103"/>
      <c r="J2" s="103"/>
      <c r="K2" s="103"/>
      <c r="L2" s="103">
        <v>2026</v>
      </c>
      <c r="M2" s="103"/>
      <c r="N2" s="53"/>
      <c r="O2" s="53"/>
      <c r="P2" s="53"/>
      <c r="Q2" s="53"/>
      <c r="R2" s="53"/>
      <c r="S2" s="53"/>
      <c r="T2" s="53"/>
      <c r="U2" s="116"/>
      <c r="V2" s="116"/>
      <c r="W2" s="117"/>
      <c r="X2" s="117"/>
      <c r="Y2" s="117"/>
      <c r="Z2" s="117"/>
      <c r="AA2" s="118"/>
      <c r="AB2" s="118"/>
      <c r="AC2" s="119"/>
      <c r="AD2" s="54"/>
      <c r="AE2" s="52"/>
      <c r="AF2" s="49"/>
      <c r="AG2" s="2"/>
      <c r="AH2" s="2"/>
      <c r="AI2" s="2"/>
    </row>
    <row r="3" spans="1:35" ht="15.75" customHeight="1" thickBot="1" x14ac:dyDescent="0.3">
      <c r="A3" s="65" t="s">
        <v>0</v>
      </c>
      <c r="B3" s="75" t="s">
        <v>1</v>
      </c>
      <c r="C3" s="71" t="s">
        <v>43</v>
      </c>
      <c r="D3" s="55" t="s">
        <v>2</v>
      </c>
      <c r="E3" s="55" t="s">
        <v>3</v>
      </c>
      <c r="F3" s="56" t="s">
        <v>44</v>
      </c>
      <c r="G3" s="57" t="s">
        <v>4</v>
      </c>
      <c r="H3" s="83"/>
      <c r="I3" s="104" t="s">
        <v>43</v>
      </c>
      <c r="J3" s="105" t="s">
        <v>2</v>
      </c>
      <c r="K3" s="106" t="s">
        <v>3</v>
      </c>
      <c r="L3" s="107" t="s">
        <v>42</v>
      </c>
      <c r="M3" s="108" t="s">
        <v>4</v>
      </c>
      <c r="N3" s="58" t="s">
        <v>5</v>
      </c>
    </row>
    <row r="4" spans="1:35" ht="25.5" customHeight="1" x14ac:dyDescent="0.25">
      <c r="A4" s="66" t="s">
        <v>6</v>
      </c>
      <c r="B4" s="76" t="s">
        <v>7</v>
      </c>
      <c r="C4" s="72"/>
      <c r="D4" s="4"/>
      <c r="E4" s="4"/>
      <c r="F4" s="20">
        <v>1009500</v>
      </c>
      <c r="G4" s="29"/>
      <c r="H4" s="84"/>
      <c r="I4" s="45"/>
      <c r="J4" s="45"/>
      <c r="K4" s="45"/>
      <c r="L4" s="45">
        <f>SUM(L5,L6,L7)</f>
        <v>1158000</v>
      </c>
      <c r="M4" s="39"/>
      <c r="N4" s="47"/>
      <c r="O4" s="5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35" ht="15.75" x14ac:dyDescent="0.25">
      <c r="A5" s="67" t="s">
        <v>8</v>
      </c>
      <c r="B5" s="77" t="s">
        <v>9</v>
      </c>
      <c r="C5" s="73">
        <v>45</v>
      </c>
      <c r="D5" s="8">
        <v>1725</v>
      </c>
      <c r="E5" s="8">
        <v>12</v>
      </c>
      <c r="F5" s="8">
        <v>931500</v>
      </c>
      <c r="G5" s="30"/>
      <c r="H5" s="26"/>
      <c r="I5" s="87">
        <v>45</v>
      </c>
      <c r="J5" s="88">
        <v>2000</v>
      </c>
      <c r="K5" s="88">
        <v>12</v>
      </c>
      <c r="L5" s="97">
        <v>1080000</v>
      </c>
      <c r="M5" s="40"/>
      <c r="N5" s="46"/>
    </row>
    <row r="6" spans="1:35" ht="15.75" customHeight="1" x14ac:dyDescent="0.25">
      <c r="A6" s="67" t="s">
        <v>10</v>
      </c>
      <c r="B6" s="77" t="s">
        <v>11</v>
      </c>
      <c r="C6" s="59">
        <v>9</v>
      </c>
      <c r="D6" s="7">
        <v>500</v>
      </c>
      <c r="E6" s="7">
        <v>12</v>
      </c>
      <c r="F6" s="7">
        <v>54000</v>
      </c>
      <c r="G6" s="30"/>
      <c r="H6" s="26"/>
      <c r="I6" s="87">
        <v>9</v>
      </c>
      <c r="J6" s="64">
        <v>500</v>
      </c>
      <c r="K6" s="64">
        <v>12</v>
      </c>
      <c r="L6" s="88">
        <f t="shared" ref="L6" si="0">I6*J6*12</f>
        <v>54000</v>
      </c>
      <c r="M6" s="41"/>
      <c r="N6" s="36"/>
    </row>
    <row r="7" spans="1:35" ht="15.75" customHeight="1" x14ac:dyDescent="0.25">
      <c r="A7" s="68" t="s">
        <v>12</v>
      </c>
      <c r="B7" s="78" t="s">
        <v>13</v>
      </c>
      <c r="C7" s="9">
        <v>1</v>
      </c>
      <c r="D7" s="9">
        <v>2000</v>
      </c>
      <c r="E7" s="9">
        <v>12</v>
      </c>
      <c r="F7" s="21">
        <v>24000</v>
      </c>
      <c r="G7" s="31"/>
      <c r="H7" s="85"/>
      <c r="I7" s="89">
        <v>1</v>
      </c>
      <c r="J7" s="89">
        <v>2000</v>
      </c>
      <c r="K7" s="98">
        <v>12</v>
      </c>
      <c r="L7" s="99">
        <f>J7*12</f>
        <v>24000</v>
      </c>
      <c r="M7" s="41"/>
      <c r="N7" s="36"/>
    </row>
    <row r="8" spans="1:35" ht="15.75" customHeight="1" x14ac:dyDescent="0.25">
      <c r="A8" s="69" t="s">
        <v>14</v>
      </c>
      <c r="B8" s="79" t="s">
        <v>15</v>
      </c>
      <c r="C8" s="60"/>
      <c r="D8" s="10"/>
      <c r="E8" s="10"/>
      <c r="F8" s="10">
        <v>351000</v>
      </c>
      <c r="G8" s="32"/>
      <c r="H8" s="27"/>
      <c r="I8" s="90"/>
      <c r="J8" s="91"/>
      <c r="K8" s="91"/>
      <c r="L8" s="100">
        <f>SUM(L9:L13)</f>
        <v>243000</v>
      </c>
      <c r="M8" s="42"/>
      <c r="N8" s="36"/>
    </row>
    <row r="9" spans="1:35" ht="15.75" customHeight="1" x14ac:dyDescent="0.25">
      <c r="A9" s="67" t="s">
        <v>16</v>
      </c>
      <c r="B9" s="77" t="s">
        <v>17</v>
      </c>
      <c r="C9" s="59">
        <v>9</v>
      </c>
      <c r="D9" s="7">
        <v>8000</v>
      </c>
      <c r="E9" s="7"/>
      <c r="F9" s="7">
        <v>72000</v>
      </c>
      <c r="G9" s="30"/>
      <c r="H9" s="26"/>
      <c r="I9" s="92">
        <v>9</v>
      </c>
      <c r="J9" s="64">
        <v>5500</v>
      </c>
      <c r="K9" s="64"/>
      <c r="L9" s="64">
        <f t="shared" ref="L9:L13" si="1">I9*J9</f>
        <v>49500</v>
      </c>
      <c r="M9" s="42"/>
      <c r="N9" s="36"/>
    </row>
    <row r="10" spans="1:35" ht="15.75" customHeight="1" x14ac:dyDescent="0.25">
      <c r="A10" s="67" t="s">
        <v>18</v>
      </c>
      <c r="B10" s="77" t="s">
        <v>19</v>
      </c>
      <c r="C10" s="59">
        <v>9</v>
      </c>
      <c r="D10" s="7">
        <v>4000</v>
      </c>
      <c r="E10" s="7"/>
      <c r="F10" s="7">
        <v>36000</v>
      </c>
      <c r="G10" s="30"/>
      <c r="H10" s="26"/>
      <c r="I10" s="92">
        <v>9</v>
      </c>
      <c r="J10" s="64">
        <v>2000</v>
      </c>
      <c r="K10" s="64"/>
      <c r="L10" s="64">
        <f t="shared" si="1"/>
        <v>18000</v>
      </c>
      <c r="M10" s="42"/>
      <c r="N10" s="36"/>
    </row>
    <row r="11" spans="1:35" ht="29.25" customHeight="1" x14ac:dyDescent="0.25">
      <c r="A11" s="67" t="s">
        <v>20</v>
      </c>
      <c r="B11" s="77" t="s">
        <v>21</v>
      </c>
      <c r="C11" s="59">
        <v>9</v>
      </c>
      <c r="D11" s="7">
        <v>8000</v>
      </c>
      <c r="E11" s="7"/>
      <c r="F11" s="7">
        <v>72000</v>
      </c>
      <c r="G11" s="30"/>
      <c r="H11" s="26"/>
      <c r="I11" s="92">
        <v>9</v>
      </c>
      <c r="J11" s="64">
        <v>5500</v>
      </c>
      <c r="K11" s="64"/>
      <c r="L11" s="64">
        <f t="shared" si="1"/>
        <v>49500</v>
      </c>
      <c r="M11" s="42"/>
      <c r="N11" s="36"/>
    </row>
    <row r="12" spans="1:35" ht="29.25" customHeight="1" x14ac:dyDescent="0.25">
      <c r="A12" s="67" t="s">
        <v>22</v>
      </c>
      <c r="B12" s="77" t="s">
        <v>23</v>
      </c>
      <c r="C12" s="59">
        <v>9</v>
      </c>
      <c r="D12" s="7">
        <v>7000</v>
      </c>
      <c r="E12" s="7"/>
      <c r="F12" s="7">
        <v>63000</v>
      </c>
      <c r="G12" s="30"/>
      <c r="H12" s="26"/>
      <c r="I12" s="92">
        <v>9</v>
      </c>
      <c r="J12" s="64">
        <v>7000</v>
      </c>
      <c r="K12" s="64"/>
      <c r="L12" s="64">
        <f t="shared" si="1"/>
        <v>63000</v>
      </c>
      <c r="M12" s="42"/>
      <c r="N12" s="36"/>
    </row>
    <row r="13" spans="1:35" ht="15.75" customHeight="1" x14ac:dyDescent="0.25">
      <c r="A13" s="67" t="s">
        <v>24</v>
      </c>
      <c r="B13" s="77" t="s">
        <v>25</v>
      </c>
      <c r="C13" s="59">
        <v>9</v>
      </c>
      <c r="D13" s="7">
        <v>12000</v>
      </c>
      <c r="E13" s="7"/>
      <c r="F13" s="7">
        <v>108000</v>
      </c>
      <c r="G13" s="30"/>
      <c r="H13" s="26"/>
      <c r="I13" s="92">
        <v>9</v>
      </c>
      <c r="J13" s="64">
        <v>7000</v>
      </c>
      <c r="K13" s="64"/>
      <c r="L13" s="64">
        <f t="shared" si="1"/>
        <v>63000</v>
      </c>
      <c r="M13" s="42"/>
      <c r="N13" s="36"/>
    </row>
    <row r="14" spans="1:35" ht="15.75" customHeight="1" x14ac:dyDescent="0.25">
      <c r="A14" s="69" t="s">
        <v>26</v>
      </c>
      <c r="B14" s="79" t="s">
        <v>27</v>
      </c>
      <c r="C14" s="60"/>
      <c r="D14" s="10"/>
      <c r="E14" s="10"/>
      <c r="F14" s="10">
        <v>378000</v>
      </c>
      <c r="G14" s="32"/>
      <c r="H14" s="27"/>
      <c r="I14" s="90"/>
      <c r="J14" s="91"/>
      <c r="K14" s="91"/>
      <c r="L14" s="100">
        <f>SUM(L15:L18)</f>
        <v>316800</v>
      </c>
      <c r="M14" s="43"/>
      <c r="N14" s="37"/>
    </row>
    <row r="15" spans="1:35" ht="29.25" customHeight="1" x14ac:dyDescent="0.25">
      <c r="A15" s="67" t="s">
        <v>28</v>
      </c>
      <c r="B15" s="77" t="s">
        <v>46</v>
      </c>
      <c r="C15" s="59">
        <v>1</v>
      </c>
      <c r="D15" s="7">
        <v>14000</v>
      </c>
      <c r="E15" s="7">
        <v>12</v>
      </c>
      <c r="F15" s="7">
        <v>168000</v>
      </c>
      <c r="G15" s="30"/>
      <c r="H15" s="26"/>
      <c r="I15" s="92">
        <v>1</v>
      </c>
      <c r="J15" s="64">
        <v>13500</v>
      </c>
      <c r="K15" s="101">
        <v>12</v>
      </c>
      <c r="L15" s="64">
        <f t="shared" ref="L15:L18" si="2">J15*K15</f>
        <v>162000</v>
      </c>
      <c r="M15" s="42"/>
      <c r="N15" s="120" t="s">
        <v>48</v>
      </c>
    </row>
    <row r="16" spans="1:35" ht="15.75" customHeight="1" x14ac:dyDescent="0.25">
      <c r="A16" s="67" t="s">
        <v>29</v>
      </c>
      <c r="B16" s="77" t="s">
        <v>30</v>
      </c>
      <c r="C16" s="59">
        <v>1</v>
      </c>
      <c r="D16" s="7">
        <v>8000</v>
      </c>
      <c r="E16" s="7">
        <v>12</v>
      </c>
      <c r="F16" s="7">
        <v>96000</v>
      </c>
      <c r="G16" s="30"/>
      <c r="H16" s="26"/>
      <c r="I16" s="92">
        <v>1</v>
      </c>
      <c r="J16" s="64">
        <v>7500</v>
      </c>
      <c r="K16" s="101">
        <v>9</v>
      </c>
      <c r="L16" s="64">
        <f t="shared" si="2"/>
        <v>67500</v>
      </c>
      <c r="M16" s="42"/>
      <c r="N16" s="121"/>
    </row>
    <row r="17" spans="1:14" ht="15.75" customHeight="1" x14ac:dyDescent="0.25">
      <c r="A17" s="67" t="s">
        <v>31</v>
      </c>
      <c r="B17" s="77" t="s">
        <v>47</v>
      </c>
      <c r="C17" s="59">
        <v>1</v>
      </c>
      <c r="D17" s="7">
        <v>7000</v>
      </c>
      <c r="E17" s="7">
        <v>12</v>
      </c>
      <c r="F17" s="7">
        <v>84000</v>
      </c>
      <c r="G17" s="30"/>
      <c r="H17" s="26"/>
      <c r="I17" s="92">
        <v>1</v>
      </c>
      <c r="J17" s="64">
        <v>6500</v>
      </c>
      <c r="K17" s="101">
        <v>12</v>
      </c>
      <c r="L17" s="64">
        <f t="shared" si="2"/>
        <v>78000</v>
      </c>
      <c r="M17" s="42"/>
      <c r="N17" s="121"/>
    </row>
    <row r="18" spans="1:14" ht="29.25" customHeight="1" x14ac:dyDescent="0.25">
      <c r="A18" s="67" t="s">
        <v>32</v>
      </c>
      <c r="B18" s="77" t="s">
        <v>33</v>
      </c>
      <c r="C18" s="59"/>
      <c r="D18" s="7">
        <v>2500</v>
      </c>
      <c r="E18" s="7">
        <v>12</v>
      </c>
      <c r="F18" s="7">
        <v>30000</v>
      </c>
      <c r="G18" s="30"/>
      <c r="H18" s="26"/>
      <c r="I18" s="92"/>
      <c r="J18" s="64">
        <v>1550</v>
      </c>
      <c r="K18" s="101">
        <v>6</v>
      </c>
      <c r="L18" s="64">
        <f t="shared" si="2"/>
        <v>9300</v>
      </c>
      <c r="M18" s="42"/>
      <c r="N18" s="38"/>
    </row>
    <row r="19" spans="1:14" ht="15.75" customHeight="1" x14ac:dyDescent="0.25">
      <c r="A19" s="69" t="s">
        <v>34</v>
      </c>
      <c r="B19" s="79" t="s">
        <v>35</v>
      </c>
      <c r="C19" s="60"/>
      <c r="D19" s="10"/>
      <c r="E19" s="10"/>
      <c r="F19" s="22">
        <v>1738500</v>
      </c>
      <c r="G19" s="33"/>
      <c r="H19" s="27"/>
      <c r="I19" s="91"/>
      <c r="J19" s="91"/>
      <c r="K19" s="91"/>
      <c r="L19" s="93">
        <f>SUM(L4,L8,L14)</f>
        <v>1717800</v>
      </c>
      <c r="M19" s="42"/>
      <c r="N19" s="36"/>
    </row>
    <row r="20" spans="1:14" ht="96.75" customHeight="1" x14ac:dyDescent="0.25">
      <c r="A20" s="67"/>
      <c r="B20" s="80" t="s">
        <v>36</v>
      </c>
      <c r="C20" s="61"/>
      <c r="D20" s="11"/>
      <c r="E20" s="11"/>
      <c r="F20" s="11">
        <v>104310</v>
      </c>
      <c r="G20" s="34"/>
      <c r="H20" s="25"/>
      <c r="I20" s="94"/>
      <c r="J20" s="94"/>
      <c r="K20" s="95"/>
      <c r="L20" s="96">
        <f>L19*6%</f>
        <v>103068</v>
      </c>
      <c r="M20" s="41"/>
      <c r="N20" s="36"/>
    </row>
    <row r="21" spans="1:14" ht="46.5" customHeight="1" x14ac:dyDescent="0.25">
      <c r="A21" s="69" t="s">
        <v>41</v>
      </c>
      <c r="B21" s="81" t="s">
        <v>37</v>
      </c>
      <c r="C21" s="62"/>
      <c r="D21" s="12"/>
      <c r="E21" s="12"/>
      <c r="F21" s="23">
        <v>1842810</v>
      </c>
      <c r="G21" s="50">
        <v>1440000</v>
      </c>
      <c r="H21" s="86"/>
      <c r="I21" s="93"/>
      <c r="J21" s="93"/>
      <c r="K21" s="13"/>
      <c r="L21" s="44">
        <f>L19+L20</f>
        <v>1820868</v>
      </c>
      <c r="M21" s="45">
        <v>1518100</v>
      </c>
      <c r="N21" s="35" t="s">
        <v>39</v>
      </c>
    </row>
    <row r="22" spans="1:14" ht="15.75" customHeight="1" thickBot="1" x14ac:dyDescent="0.3">
      <c r="A22" s="70"/>
      <c r="B22" s="82" t="s">
        <v>38</v>
      </c>
      <c r="C22" s="63"/>
      <c r="D22" s="14"/>
      <c r="E22" s="14"/>
      <c r="F22" s="24">
        <v>3282810</v>
      </c>
      <c r="G22" s="51"/>
      <c r="H22" s="28"/>
      <c r="I22" s="15"/>
      <c r="J22" s="16"/>
      <c r="K22" s="16"/>
      <c r="L22" s="17">
        <v>3535015</v>
      </c>
      <c r="M22" s="18"/>
      <c r="N22" s="19"/>
    </row>
    <row r="23" spans="1:14" ht="14.25" customHeight="1" x14ac:dyDescent="0.25">
      <c r="B23" s="109" t="s">
        <v>45</v>
      </c>
      <c r="C23" s="110"/>
      <c r="D23" s="110"/>
      <c r="E23" s="110"/>
      <c r="F23" s="111">
        <v>1842000</v>
      </c>
    </row>
    <row r="24" spans="1:14" ht="14.25" customHeight="1" x14ac:dyDescent="0.25"/>
    <row r="25" spans="1:14" ht="14.25" customHeight="1" x14ac:dyDescent="0.25"/>
    <row r="26" spans="1:14" ht="14.25" customHeight="1" x14ac:dyDescent="0.25"/>
    <row r="27" spans="1:14" ht="14.25" customHeight="1" x14ac:dyDescent="0.25"/>
    <row r="28" spans="1:14" ht="14.25" customHeight="1" x14ac:dyDescent="0.25"/>
    <row r="29" spans="1:14" ht="14.25" customHeight="1" x14ac:dyDescent="0.25"/>
    <row r="30" spans="1:14" ht="14.25" customHeight="1" x14ac:dyDescent="0.25"/>
    <row r="31" spans="1:14" ht="14.25" customHeight="1" x14ac:dyDescent="0.25"/>
    <row r="32" spans="1:1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3">
    <mergeCell ref="A1:M1"/>
    <mergeCell ref="U2:AC2"/>
    <mergeCell ref="N15:N17"/>
  </mergeCells>
  <pageMargins left="0.7" right="0.7" top="0.75" bottom="0.75" header="0" footer="0"/>
  <pageSetup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Mukti</dc:creator>
  <cp:lastModifiedBy>Padmanava Sen</cp:lastModifiedBy>
  <cp:lastPrinted>2026-03-11T15:22:55Z</cp:lastPrinted>
  <dcterms:created xsi:type="dcterms:W3CDTF">2022-12-22T07:09:54Z</dcterms:created>
  <dcterms:modified xsi:type="dcterms:W3CDTF">2026-03-11T15:23:05Z</dcterms:modified>
</cp:coreProperties>
</file>