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admanava.sen\Downloads\"/>
    </mc:Choice>
  </mc:AlternateContent>
  <xr:revisionPtr revIDLastSave="0" documentId="13_ncr:1_{0B739400-1BCA-437A-8748-6F96D01DFF11}" xr6:coauthVersionLast="45" xr6:coauthVersionMax="45" xr10:uidLastSave="{00000000-0000-0000-0000-000000000000}"/>
  <bookViews>
    <workbookView xWindow="-120" yWindow="-120" windowWidth="29040" windowHeight="17640" tabRatio="500" xr2:uid="{00000000-000D-0000-FFFF-FFFF00000000}"/>
  </bookViews>
  <sheets>
    <sheet name="Budget" sheetId="1" r:id="rId1"/>
    <sheet name="Teacher salary details" sheetId="2" r:id="rId2"/>
    <sheet name="Student Details" sheetId="3" r:id="rId3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1" l="1"/>
  <c r="G7" i="1"/>
  <c r="H5" i="1"/>
  <c r="I5" i="1"/>
  <c r="I10" i="1"/>
  <c r="I11" i="1"/>
  <c r="I12" i="1"/>
  <c r="I17" i="1"/>
  <c r="I18" i="1"/>
  <c r="I19" i="1"/>
  <c r="G22" i="1"/>
  <c r="H22" i="1"/>
  <c r="I22" i="1"/>
  <c r="I25" i="1"/>
  <c r="I32" i="1"/>
  <c r="J19" i="1"/>
  <c r="J25" i="1"/>
  <c r="L25" i="1"/>
  <c r="L22" i="1"/>
  <c r="L19" i="1"/>
  <c r="L18" i="1"/>
  <c r="L17" i="1"/>
  <c r="L14" i="1"/>
  <c r="L12" i="1"/>
  <c r="L11" i="1"/>
  <c r="L10" i="1"/>
  <c r="L5" i="1"/>
  <c r="O19" i="1"/>
  <c r="J26" i="1"/>
  <c r="E4" i="3"/>
  <c r="E5" i="3"/>
  <c r="E6" i="3"/>
  <c r="E7" i="3"/>
  <c r="E8" i="3"/>
  <c r="E9" i="3"/>
  <c r="E10" i="3"/>
  <c r="E11" i="3"/>
  <c r="E12" i="3"/>
  <c r="E13" i="3"/>
  <c r="H16" i="1"/>
  <c r="D52" i="2"/>
  <c r="G10" i="1"/>
  <c r="H10" i="1"/>
  <c r="G11" i="1"/>
  <c r="H11" i="1"/>
  <c r="G14" i="1"/>
  <c r="H14" i="1"/>
  <c r="G17" i="1"/>
  <c r="H17" i="1"/>
  <c r="G18" i="1"/>
  <c r="H18" i="1"/>
  <c r="H19" i="1"/>
  <c r="H25" i="1"/>
  <c r="K25" i="1"/>
  <c r="K22" i="1"/>
  <c r="K19" i="1"/>
  <c r="K18" i="1"/>
  <c r="K17" i="1"/>
  <c r="K14" i="1"/>
  <c r="K12" i="1"/>
  <c r="K11" i="1"/>
  <c r="K10" i="1"/>
  <c r="K5" i="1"/>
</calcChain>
</file>

<file path=xl/sharedStrings.xml><?xml version="1.0" encoding="utf-8"?>
<sst xmlns="http://schemas.openxmlformats.org/spreadsheetml/2006/main" count="157" uniqueCount="113">
  <si>
    <t>Particulars</t>
  </si>
  <si>
    <t>No of Centers</t>
  </si>
  <si>
    <t>Total No. Teachers</t>
  </si>
  <si>
    <t xml:space="preserve">Monthly Cost </t>
  </si>
  <si>
    <t>No. of Months</t>
  </si>
  <si>
    <t>Total expenses (INR)</t>
  </si>
  <si>
    <t>Remarks</t>
  </si>
  <si>
    <t>Teacher Salaries</t>
  </si>
  <si>
    <t>Other Expenses</t>
  </si>
  <si>
    <t>Material Purchase and Recuring Expenses</t>
  </si>
  <si>
    <t>Rabin Halder</t>
  </si>
  <si>
    <t>Accounting and communication expenses (Including Travel, and Administrative)</t>
  </si>
  <si>
    <t>Pintu Halder</t>
  </si>
  <si>
    <t>Gurdian/ parent awarness programme</t>
  </si>
  <si>
    <t>Total Budet</t>
  </si>
  <si>
    <t>No of center</t>
  </si>
  <si>
    <t>Total student</t>
  </si>
  <si>
    <t>Per month</t>
  </si>
  <si>
    <t>No of Month</t>
  </si>
  <si>
    <t>Total Recovery</t>
  </si>
  <si>
    <t>MUKTI Recovery from Student Fees</t>
  </si>
  <si>
    <t>Total Funding Requested</t>
  </si>
  <si>
    <t>Baradanagar</t>
  </si>
  <si>
    <t>Total</t>
  </si>
  <si>
    <t>Ramprasad Gayen</t>
  </si>
  <si>
    <t>Sima Purkait</t>
  </si>
  <si>
    <t>Maintainance stuff</t>
  </si>
  <si>
    <t>Teachers and coordinator</t>
  </si>
  <si>
    <t>continues student awarding and annual programme</t>
  </si>
  <si>
    <t>Jogendrapur</t>
  </si>
  <si>
    <t>Purbasridharpur</t>
  </si>
  <si>
    <t>Soumen Das</t>
  </si>
  <si>
    <t>Sonatikari</t>
  </si>
  <si>
    <t>Bimal Khan</t>
  </si>
  <si>
    <t>TBD</t>
  </si>
  <si>
    <t>SL.NO.</t>
  </si>
  <si>
    <t>NAME OF TEACHERS</t>
  </si>
  <si>
    <t>Center Name</t>
  </si>
  <si>
    <t>Salary</t>
  </si>
  <si>
    <t>Chandan Mollik (Centre In-Charge)</t>
  </si>
  <si>
    <t>Sonatikati</t>
  </si>
  <si>
    <t>Sonatan Kayal</t>
  </si>
  <si>
    <t>Debnath Halder</t>
  </si>
  <si>
    <t>Swapna Mollik - needs to be replaced</t>
  </si>
  <si>
    <t>Mantu Mistry</t>
  </si>
  <si>
    <t>Bijoy Mondal (Centre In-Charge)</t>
  </si>
  <si>
    <t>Tapendu Mondal</t>
  </si>
  <si>
    <t>Krishna Rawl</t>
  </si>
  <si>
    <t>Diptendu Mondal</t>
  </si>
  <si>
    <t>Nimai Chand Middya (Centre In-Charge)</t>
  </si>
  <si>
    <t>Purbajata</t>
  </si>
  <si>
    <t>Madan Mohan Halder</t>
  </si>
  <si>
    <t>Moloy Mondol</t>
  </si>
  <si>
    <t>Santi Batabyal</t>
  </si>
  <si>
    <t>Subhas Purkait (Centre In-Charge)</t>
  </si>
  <si>
    <t>Dayal Purkait</t>
  </si>
  <si>
    <t>Ashok Das</t>
  </si>
  <si>
    <t>Subimal Guriya</t>
  </si>
  <si>
    <t xml:space="preserve">Suman Jana </t>
  </si>
  <si>
    <t>Uttar Kankandighi</t>
  </si>
  <si>
    <t>Ratan Gayen</t>
  </si>
  <si>
    <t>Pulak Mondal</t>
  </si>
  <si>
    <t xml:space="preserve">Nitendranath Bairagi (Centre In-Charge) </t>
  </si>
  <si>
    <t>Kumarendranath Bairagi</t>
  </si>
  <si>
    <t>Harisadhan Mandal (Centre In-Charge)</t>
  </si>
  <si>
    <t>Purba Shreedharpur</t>
  </si>
  <si>
    <t xml:space="preserve">Dhananjay Mandal </t>
  </si>
  <si>
    <t>Sanatan Kayal</t>
  </si>
  <si>
    <t>Sujit Halder</t>
  </si>
  <si>
    <t>Bipradas Jatua (Centre In-Charge)</t>
  </si>
  <si>
    <t>Damkal</t>
  </si>
  <si>
    <t>Animesh Bera (Centre Coordinator)</t>
  </si>
  <si>
    <t>Bhagabati Purkait</t>
  </si>
  <si>
    <t>Sudipta Gayen (Centre In-Charge)</t>
  </si>
  <si>
    <t>Gilarchat</t>
  </si>
  <si>
    <t>Raja Naskar</t>
  </si>
  <si>
    <t>Dhananjay Halder</t>
  </si>
  <si>
    <t>Susanta Mondal</t>
  </si>
  <si>
    <t>Chandan Naskar</t>
  </si>
  <si>
    <t>Tarak Das (Centre In-Charge)</t>
  </si>
  <si>
    <t>Herambagopalpur</t>
  </si>
  <si>
    <t>Manas Barai</t>
  </si>
  <si>
    <t>Ashok Bhunia</t>
  </si>
  <si>
    <t>Susanta Mollik</t>
  </si>
  <si>
    <t>Debangshu Patra</t>
  </si>
  <si>
    <t>Project coordinator</t>
  </si>
  <si>
    <t>Sridam Mandal</t>
  </si>
  <si>
    <t>General staff</t>
  </si>
  <si>
    <t>TBD - Teacher - 1</t>
  </si>
  <si>
    <t>Guest teacher</t>
  </si>
  <si>
    <t>Mukti Support School teacher details</t>
  </si>
  <si>
    <t>Centre name</t>
  </si>
  <si>
    <t>Boys</t>
  </si>
  <si>
    <t>Girls</t>
  </si>
  <si>
    <t>TOTAL</t>
  </si>
  <si>
    <t>2019 Expenses</t>
  </si>
  <si>
    <t>% Increase in 2020</t>
  </si>
  <si>
    <t xml:space="preserve">Special educational camp program for MP </t>
  </si>
  <si>
    <t>Conducting a Book fair and education seminar programme</t>
  </si>
  <si>
    <t>Value Education and Yoga class support</t>
  </si>
  <si>
    <t>Fund requested from other Asha Chapter</t>
  </si>
  <si>
    <t>Monthly Teacher Salary</t>
  </si>
  <si>
    <t>MUKTI Support School budget for 2020</t>
  </si>
  <si>
    <t>Revised in Aug 2020</t>
  </si>
  <si>
    <t>Calculated 2020</t>
  </si>
  <si>
    <t>Aug2020 Revised</t>
  </si>
  <si>
    <t>Reduced 2 teachers</t>
  </si>
  <si>
    <t>Not being able to reduce much as we have spend on sanitizer and mask for students</t>
  </si>
  <si>
    <t>Admin expses on actual</t>
  </si>
  <si>
    <t>motivation during COVID19 time</t>
  </si>
  <si>
    <t>Important for covid19</t>
  </si>
  <si>
    <t>Amount received</t>
  </si>
  <si>
    <t>Asha Yale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</si>
</sst>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(#,##0.00\)"/>
    <numFmt numFmtId="165" formatCode="[$$-C09]#,##0.00"/>
    <numFmt numFmtId="166" formatCode="&quot;₹&quot;#,##0.00"/>
  </numFmts>
  <fonts count="15" x14ac:knownFonts="1">
    <font>
      <sz val="10"/>
      <color rgb="FF000000"/>
      <name val="Arial"/>
    </font>
    <font>
      <sz val="10"/>
      <color indexed="8"/>
      <name val="Arial"/>
      <family val="2"/>
    </font>
    <font>
      <b/>
      <sz val="9"/>
      <color indexed="8"/>
      <name val="Verdana"/>
      <family val="2"/>
    </font>
    <font>
      <sz val="9"/>
      <color rgb="FF000000"/>
      <name val="Arial"/>
      <family val="2"/>
    </font>
    <font>
      <sz val="9"/>
      <color indexed="8"/>
      <name val="Verdan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indexed="8"/>
      <name val="Verdana"/>
      <family val="2"/>
    </font>
    <font>
      <b/>
      <sz val="9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 wrapText="1"/>
    </xf>
    <xf numFmtId="0" fontId="0" fillId="0" borderId="0" xfId="0"/>
    <xf numFmtId="0" fontId="0" fillId="0" borderId="5" xfId="0" applyBorder="1"/>
    <xf numFmtId="0" fontId="2" fillId="0" borderId="0" xfId="0" applyFont="1" applyAlignment="1"/>
    <xf numFmtId="0" fontId="2" fillId="0" borderId="0" xfId="0" applyFont="1" applyAlignment="1">
      <alignment horizontal="left" vertical="top" wrapText="1"/>
    </xf>
    <xf numFmtId="164" fontId="2" fillId="0" borderId="0" xfId="0" applyNumberFormat="1" applyFont="1" applyAlignment="1"/>
    <xf numFmtId="0" fontId="3" fillId="0" borderId="0" xfId="0" applyFont="1" applyAlignment="1">
      <alignment wrapText="1"/>
    </xf>
    <xf numFmtId="10" fontId="3" fillId="0" borderId="0" xfId="1" applyNumberFormat="1" applyFont="1" applyAlignment="1">
      <alignment wrapText="1"/>
    </xf>
    <xf numFmtId="0" fontId="4" fillId="0" borderId="0" xfId="0" applyFont="1" applyAlignment="1"/>
    <xf numFmtId="0" fontId="4" fillId="0" borderId="1" xfId="0" applyFont="1" applyBorder="1" applyAlignment="1"/>
    <xf numFmtId="0" fontId="4" fillId="0" borderId="2" xfId="0" applyFont="1" applyBorder="1" applyAlignment="1">
      <alignment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/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/>
    <xf numFmtId="164" fontId="4" fillId="0" borderId="3" xfId="0" applyNumberFormat="1" applyFont="1" applyBorder="1" applyAlignment="1"/>
    <xf numFmtId="164" fontId="2" fillId="0" borderId="3" xfId="0" applyNumberFormat="1" applyFont="1" applyBorder="1" applyAlignment="1"/>
    <xf numFmtId="0" fontId="2" fillId="0" borderId="3" xfId="0" applyFont="1" applyBorder="1" applyAlignment="1"/>
    <xf numFmtId="0" fontId="4" fillId="0" borderId="4" xfId="0" applyFont="1" applyBorder="1" applyAlignment="1"/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/>
    </xf>
    <xf numFmtId="0" fontId="9" fillId="3" borderId="5" xfId="0" applyFont="1" applyFill="1" applyBorder="1"/>
    <xf numFmtId="1" fontId="6" fillId="0" borderId="5" xfId="0" applyNumberFormat="1" applyFont="1" applyBorder="1" applyAlignment="1">
      <alignment horizontal="right"/>
    </xf>
    <xf numFmtId="1" fontId="6" fillId="0" borderId="5" xfId="0" applyNumberFormat="1" applyFont="1" applyBorder="1" applyAlignment="1">
      <alignment horizontal="right" vertical="center" wrapText="1"/>
    </xf>
    <xf numFmtId="1" fontId="0" fillId="0" borderId="5" xfId="0" applyNumberFormat="1" applyBorder="1" applyAlignment="1">
      <alignment horizontal="right"/>
    </xf>
    <xf numFmtId="2" fontId="4" fillId="0" borderId="3" xfId="0" applyNumberFormat="1" applyFont="1" applyBorder="1" applyAlignment="1"/>
    <xf numFmtId="0" fontId="2" fillId="5" borderId="3" xfId="0" applyFont="1" applyFill="1" applyBorder="1" applyAlignment="1">
      <alignment horizontal="left" vertical="top" wrapText="1"/>
    </xf>
    <xf numFmtId="0" fontId="2" fillId="5" borderId="3" xfId="0" applyFont="1" applyFill="1" applyBorder="1" applyAlignment="1"/>
    <xf numFmtId="164" fontId="2" fillId="5" borderId="3" xfId="0" applyNumberFormat="1" applyFont="1" applyFill="1" applyBorder="1" applyAlignment="1"/>
    <xf numFmtId="0" fontId="13" fillId="3" borderId="5" xfId="0" applyFont="1" applyFill="1" applyBorder="1" applyAlignment="1">
      <alignment horizontal="left" vertical="top" wrapText="1"/>
    </xf>
    <xf numFmtId="0" fontId="4" fillId="3" borderId="5" xfId="0" applyFont="1" applyFill="1" applyBorder="1" applyAlignment="1"/>
    <xf numFmtId="165" fontId="12" fillId="3" borderId="5" xfId="0" applyNumberFormat="1" applyFont="1" applyFill="1" applyBorder="1" applyAlignment="1">
      <alignment wrapText="1"/>
    </xf>
    <xf numFmtId="0" fontId="11" fillId="4" borderId="5" xfId="0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165" fontId="10" fillId="4" borderId="5" xfId="0" applyNumberFormat="1" applyFont="1" applyFill="1" applyBorder="1" applyAlignment="1">
      <alignment wrapText="1"/>
    </xf>
    <xf numFmtId="0" fontId="11" fillId="0" borderId="5" xfId="0" applyFont="1" applyBorder="1"/>
    <xf numFmtId="0" fontId="2" fillId="6" borderId="3" xfId="0" applyFont="1" applyFill="1" applyBorder="1" applyAlignment="1">
      <alignment horizontal="left" vertical="top" wrapText="1"/>
    </xf>
    <xf numFmtId="0" fontId="2" fillId="6" borderId="3" xfId="0" applyFont="1" applyFill="1" applyBorder="1" applyAlignment="1">
      <alignment wrapText="1"/>
    </xf>
    <xf numFmtId="164" fontId="2" fillId="6" borderId="3" xfId="0" applyNumberFormat="1" applyFont="1" applyFill="1" applyBorder="1" applyAlignment="1">
      <alignment wrapText="1"/>
    </xf>
    <xf numFmtId="164" fontId="2" fillId="6" borderId="6" xfId="0" applyNumberFormat="1" applyFont="1" applyFill="1" applyBorder="1" applyAlignment="1">
      <alignment wrapText="1"/>
    </xf>
    <xf numFmtId="164" fontId="4" fillId="0" borderId="6" xfId="0" applyNumberFormat="1" applyFont="1" applyBorder="1" applyAlignment="1"/>
    <xf numFmtId="164" fontId="2" fillId="0" borderId="6" xfId="0" applyNumberFormat="1" applyFont="1" applyBorder="1" applyAlignment="1"/>
    <xf numFmtId="0" fontId="3" fillId="0" borderId="5" xfId="0" applyFont="1" applyBorder="1" applyAlignment="1">
      <alignment wrapText="1"/>
    </xf>
    <xf numFmtId="10" fontId="3" fillId="0" borderId="5" xfId="1" applyNumberFormat="1" applyFont="1" applyBorder="1" applyAlignment="1">
      <alignment wrapText="1"/>
    </xf>
    <xf numFmtId="0" fontId="2" fillId="7" borderId="5" xfId="0" applyFont="1" applyFill="1" applyBorder="1" applyAlignment="1">
      <alignment wrapText="1"/>
    </xf>
    <xf numFmtId="10" fontId="14" fillId="5" borderId="0" xfId="1" applyNumberFormat="1" applyFont="1" applyFill="1" applyAlignment="1">
      <alignment wrapText="1"/>
    </xf>
    <xf numFmtId="0" fontId="14" fillId="5" borderId="0" xfId="0" applyFont="1" applyFill="1" applyAlignment="1">
      <alignment wrapText="1"/>
    </xf>
    <xf numFmtId="0" fontId="14" fillId="7" borderId="5" xfId="0" applyFont="1" applyFill="1" applyBorder="1" applyAlignment="1">
      <alignment wrapText="1"/>
    </xf>
    <xf numFmtId="166" fontId="12" fillId="3" borderId="5" xfId="0" applyNumberFormat="1" applyFont="1" applyFill="1" applyBorder="1" applyAlignment="1">
      <alignment wrapText="1"/>
    </xf>
    <xf numFmtId="0" fontId="5" fillId="3" borderId="5" xfId="0" applyFont="1" applyFill="1" applyBorder="1" applyAlignment="1">
      <alignment horizontal="center" vertical="center" wrapText="1"/>
    </xf>
    <xf numFmtId="164" fontId="2" fillId="5" borderId="6" xfId="0" applyNumberFormat="1" applyFont="1" applyFill="1" applyBorder="1" applyAlignment="1"/>
    <xf numFmtId="0" fontId="2" fillId="7" borderId="7" xfId="0" applyFont="1" applyFill="1" applyBorder="1" applyAlignment="1">
      <alignment wrapText="1"/>
    </xf>
    <xf numFmtId="0" fontId="3" fillId="0" borderId="7" xfId="0" applyFont="1" applyBorder="1" applyAlignment="1">
      <alignment wrapText="1"/>
    </xf>
    <xf numFmtId="164" fontId="4" fillId="0" borderId="7" xfId="0" applyNumberFormat="1" applyFont="1" applyBorder="1" applyAlignment="1"/>
    <xf numFmtId="164" fontId="2" fillId="0" borderId="7" xfId="0" applyNumberFormat="1" applyFont="1" applyBorder="1" applyAlignment="1"/>
    <xf numFmtId="164" fontId="2" fillId="5" borderId="8" xfId="0" applyNumberFormat="1" applyFont="1" applyFill="1" applyBorder="1" applyAlignment="1"/>
    <xf numFmtId="0" fontId="2" fillId="7" borderId="9" xfId="0" applyFont="1" applyFill="1" applyBorder="1" applyAlignment="1">
      <alignment wrapText="1"/>
    </xf>
    <xf numFmtId="0" fontId="4" fillId="0" borderId="10" xfId="0" applyFont="1" applyBorder="1" applyAlignment="1"/>
    <xf numFmtId="37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 vertical="top" wrapText="1"/>
    </xf>
    <xf numFmtId="164" fontId="2" fillId="0" borderId="10" xfId="0" applyNumberFormat="1" applyFont="1" applyBorder="1" applyAlignment="1"/>
    <xf numFmtId="164" fontId="2" fillId="5" borderId="11" xfId="0" applyNumberFormat="1" applyFont="1" applyFill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"/>
  <sheetViews>
    <sheetView tabSelected="1" workbookViewId="0">
      <selection activeCell="J34" sqref="J34"/>
    </sheetView>
  </sheetViews>
  <sheetFormatPr defaultColWidth="14.28515625" defaultRowHeight="12.75" customHeight="1" x14ac:dyDescent="0.2"/>
  <cols>
    <col min="1" max="1" width="8" style="6" customWidth="1"/>
    <col min="2" max="2" width="36" style="6" customWidth="1"/>
    <col min="3" max="3" width="11.140625" style="6" customWidth="1"/>
    <col min="4" max="4" width="13" style="6" bestFit="1" customWidth="1"/>
    <col min="5" max="5" width="14.140625" style="6" customWidth="1"/>
    <col min="6" max="6" width="13.85546875" style="6" customWidth="1"/>
    <col min="7" max="7" width="17" style="6" customWidth="1"/>
    <col min="8" max="8" width="21.28515625" style="6" customWidth="1"/>
    <col min="9" max="9" width="20.42578125" style="6" customWidth="1"/>
    <col min="10" max="10" width="22.85546875" style="6" customWidth="1"/>
    <col min="11" max="11" width="14.28515625" style="7"/>
    <col min="12" max="12" width="14.28515625" style="6"/>
    <col min="13" max="13" width="18.28515625" style="6" customWidth="1"/>
    <col min="14" max="16384" width="14.28515625" style="6"/>
  </cols>
  <sheetData>
    <row r="1" spans="1:13" ht="12" x14ac:dyDescent="0.2">
      <c r="A1" s="3" t="s">
        <v>102</v>
      </c>
      <c r="B1" s="4"/>
      <c r="C1" s="3"/>
      <c r="D1" s="3"/>
      <c r="E1" s="5"/>
      <c r="F1" s="3"/>
      <c r="G1" s="3"/>
      <c r="H1" s="5"/>
      <c r="I1" s="3"/>
    </row>
    <row r="2" spans="1:13" thickBot="1" x14ac:dyDescent="0.25">
      <c r="A2" s="8"/>
      <c r="B2" s="9"/>
      <c r="C2" s="9"/>
      <c r="D2" s="9"/>
      <c r="E2" s="9"/>
      <c r="F2" s="9"/>
      <c r="G2" s="9"/>
      <c r="H2" s="9"/>
      <c r="I2" s="8"/>
    </row>
    <row r="3" spans="1:13" ht="24" x14ac:dyDescent="0.2">
      <c r="A3" s="10"/>
      <c r="B3" s="43" t="s">
        <v>0</v>
      </c>
      <c r="C3" s="44" t="s">
        <v>1</v>
      </c>
      <c r="D3" s="44" t="s">
        <v>2</v>
      </c>
      <c r="E3" s="45" t="s">
        <v>3</v>
      </c>
      <c r="F3" s="44" t="s">
        <v>4</v>
      </c>
      <c r="G3" s="44" t="s">
        <v>104</v>
      </c>
      <c r="H3" s="46" t="s">
        <v>5</v>
      </c>
      <c r="I3" s="63" t="s">
        <v>105</v>
      </c>
      <c r="J3" s="58" t="s">
        <v>95</v>
      </c>
      <c r="K3" s="51" t="s">
        <v>96</v>
      </c>
      <c r="L3" s="54" t="s">
        <v>103</v>
      </c>
      <c r="M3" s="54" t="s">
        <v>6</v>
      </c>
    </row>
    <row r="4" spans="1:13" ht="12" x14ac:dyDescent="0.2">
      <c r="A4" s="12"/>
      <c r="B4" s="13"/>
      <c r="C4" s="14"/>
      <c r="D4" s="14"/>
      <c r="E4" s="15"/>
      <c r="F4" s="14"/>
      <c r="G4" s="14"/>
      <c r="H4" s="47"/>
      <c r="I4" s="64"/>
      <c r="J4" s="59"/>
      <c r="K4" s="50"/>
      <c r="L4" s="49"/>
      <c r="M4" s="49"/>
    </row>
    <row r="5" spans="1:13" ht="12" x14ac:dyDescent="0.2">
      <c r="A5" s="12"/>
      <c r="B5" s="11" t="s">
        <v>7</v>
      </c>
      <c r="C5" s="14"/>
      <c r="D5" s="14"/>
      <c r="E5" s="15"/>
      <c r="F5" s="14"/>
      <c r="G5" s="14"/>
      <c r="H5" s="47">
        <f>SUM(G6:G7)</f>
        <v>2329031.9135999996</v>
      </c>
      <c r="I5" s="65">
        <f>H5 - 77280</f>
        <v>2251751.9135999996</v>
      </c>
      <c r="J5" s="60">
        <v>2179020</v>
      </c>
      <c r="K5" s="50">
        <f>(H5-J5)/J5</f>
        <v>6.8843752512597237E-2</v>
      </c>
      <c r="L5" s="50">
        <f>(I5-J5)/J5</f>
        <v>3.3378268028746695E-2</v>
      </c>
      <c r="M5" s="49" t="s">
        <v>106</v>
      </c>
    </row>
    <row r="6" spans="1:13" ht="12" x14ac:dyDescent="0.2">
      <c r="A6" s="12"/>
      <c r="B6" s="13" t="s">
        <v>27</v>
      </c>
      <c r="C6" s="14">
        <v>9</v>
      </c>
      <c r="D6" s="14">
        <v>48</v>
      </c>
      <c r="E6" s="32">
        <v>191085.99279999998</v>
      </c>
      <c r="F6" s="14">
        <v>12</v>
      </c>
      <c r="G6" s="15">
        <f>E6*F6</f>
        <v>2293031.9135999996</v>
      </c>
      <c r="H6" s="47"/>
      <c r="I6" s="66"/>
      <c r="J6" s="60"/>
      <c r="K6" s="50"/>
      <c r="L6" s="49"/>
      <c r="M6" s="49"/>
    </row>
    <row r="7" spans="1:13" ht="12" x14ac:dyDescent="0.2">
      <c r="A7" s="12"/>
      <c r="B7" s="13" t="s">
        <v>26</v>
      </c>
      <c r="C7" s="14"/>
      <c r="D7" s="14">
        <v>1</v>
      </c>
      <c r="E7" s="15">
        <v>3000</v>
      </c>
      <c r="F7" s="14">
        <v>12</v>
      </c>
      <c r="G7" s="15">
        <f>F7*E7*D7</f>
        <v>36000</v>
      </c>
      <c r="H7" s="47"/>
      <c r="I7" s="66"/>
      <c r="J7" s="60"/>
      <c r="K7" s="50"/>
      <c r="L7" s="49"/>
      <c r="M7" s="49"/>
    </row>
    <row r="8" spans="1:13" ht="12" x14ac:dyDescent="0.2">
      <c r="A8" s="12"/>
      <c r="B8" s="13"/>
      <c r="C8" s="14"/>
      <c r="D8" s="14"/>
      <c r="E8" s="15"/>
      <c r="F8" s="14"/>
      <c r="G8" s="15"/>
      <c r="H8" s="47"/>
      <c r="I8" s="66"/>
      <c r="J8" s="60"/>
      <c r="K8" s="50"/>
      <c r="L8" s="49"/>
      <c r="M8" s="49"/>
    </row>
    <row r="9" spans="1:13" ht="12" x14ac:dyDescent="0.2">
      <c r="A9" s="12"/>
      <c r="B9" s="11" t="s">
        <v>8</v>
      </c>
      <c r="C9" s="14"/>
      <c r="D9" s="14"/>
      <c r="E9" s="15"/>
      <c r="F9" s="14"/>
      <c r="G9" s="15"/>
      <c r="H9" s="47"/>
      <c r="I9" s="66"/>
      <c r="J9" s="60"/>
      <c r="K9" s="50"/>
      <c r="L9" s="49"/>
      <c r="M9" s="49"/>
    </row>
    <row r="10" spans="1:13" ht="25.5" customHeight="1" x14ac:dyDescent="0.2">
      <c r="A10" s="12"/>
      <c r="B10" s="13" t="s">
        <v>9</v>
      </c>
      <c r="C10" s="14">
        <v>9</v>
      </c>
      <c r="D10" s="14"/>
      <c r="E10" s="15">
        <v>2000</v>
      </c>
      <c r="F10" s="14">
        <v>12</v>
      </c>
      <c r="G10" s="15">
        <f>C10*E10*F10</f>
        <v>216000</v>
      </c>
      <c r="H10" s="47">
        <f>G10</f>
        <v>216000</v>
      </c>
      <c r="I10" s="67">
        <f>J10</f>
        <v>194400</v>
      </c>
      <c r="J10" s="60">
        <v>194400</v>
      </c>
      <c r="K10" s="50">
        <f>(H10-J10)/J10</f>
        <v>0.1111111111111111</v>
      </c>
      <c r="L10" s="50">
        <f>(I10-J10)/J10</f>
        <v>0</v>
      </c>
      <c r="M10" s="49" t="s">
        <v>107</v>
      </c>
    </row>
    <row r="11" spans="1:13" ht="25.5" customHeight="1" x14ac:dyDescent="0.2">
      <c r="A11" s="12"/>
      <c r="B11" s="13" t="s">
        <v>97</v>
      </c>
      <c r="C11" s="14">
        <v>2</v>
      </c>
      <c r="D11" s="14"/>
      <c r="E11" s="15">
        <v>46000</v>
      </c>
      <c r="F11" s="14">
        <v>1</v>
      </c>
      <c r="G11" s="15">
        <f>E11*F11*C11</f>
        <v>92000</v>
      </c>
      <c r="H11" s="47">
        <f>G11</f>
        <v>92000</v>
      </c>
      <c r="I11" s="66">
        <f>J11/2</f>
        <v>45000</v>
      </c>
      <c r="J11" s="60">
        <v>90000</v>
      </c>
      <c r="K11" s="50">
        <f>(H11-J11)/J11</f>
        <v>2.2222222222222223E-2</v>
      </c>
      <c r="L11" s="50">
        <f>(I11-J11)/J11</f>
        <v>-0.5</v>
      </c>
      <c r="M11" s="49"/>
    </row>
    <row r="12" spans="1:13" ht="38.25" customHeight="1" x14ac:dyDescent="0.2">
      <c r="A12" s="12"/>
      <c r="B12" s="13" t="s">
        <v>11</v>
      </c>
      <c r="C12" s="14">
        <v>0.06</v>
      </c>
      <c r="D12" s="14"/>
      <c r="E12" s="15"/>
      <c r="F12" s="14"/>
      <c r="G12" s="16"/>
      <c r="H12" s="47">
        <v>120000</v>
      </c>
      <c r="I12" s="67">
        <f>J12</f>
        <v>120000</v>
      </c>
      <c r="J12" s="60">
        <v>120000</v>
      </c>
      <c r="K12" s="50">
        <f>(H12-J12)/J12</f>
        <v>0</v>
      </c>
      <c r="L12" s="50">
        <f>(I12-J12)/J12</f>
        <v>0</v>
      </c>
      <c r="M12" s="49" t="s">
        <v>108</v>
      </c>
    </row>
    <row r="13" spans="1:13" ht="12" x14ac:dyDescent="0.2">
      <c r="A13" s="12"/>
      <c r="B13" s="13"/>
      <c r="C13" s="14"/>
      <c r="D13" s="14"/>
      <c r="E13" s="15"/>
      <c r="F13" s="14"/>
      <c r="G13" s="16"/>
      <c r="H13" s="47"/>
      <c r="I13" s="67"/>
      <c r="J13" s="60"/>
      <c r="K13" s="50"/>
      <c r="L13" s="49"/>
      <c r="M13" s="49"/>
    </row>
    <row r="14" spans="1:13" ht="25.5" customHeight="1" x14ac:dyDescent="0.2">
      <c r="A14" s="12"/>
      <c r="B14" s="13" t="s">
        <v>98</v>
      </c>
      <c r="C14" s="14">
        <v>1</v>
      </c>
      <c r="D14" s="14"/>
      <c r="E14" s="15">
        <v>110000</v>
      </c>
      <c r="F14" s="14">
        <v>1</v>
      </c>
      <c r="G14" s="15">
        <f>E14*F14*C14</f>
        <v>110000</v>
      </c>
      <c r="H14" s="47">
        <f>G14</f>
        <v>110000</v>
      </c>
      <c r="I14" s="67">
        <v>0</v>
      </c>
      <c r="J14" s="60">
        <v>110000</v>
      </c>
      <c r="K14" s="50">
        <f>(H14-J14)/J14</f>
        <v>0</v>
      </c>
      <c r="L14" s="50">
        <f>(I14-J14)/J14</f>
        <v>-1</v>
      </c>
      <c r="M14" s="49"/>
    </row>
    <row r="15" spans="1:13" ht="12" x14ac:dyDescent="0.2">
      <c r="A15" s="12"/>
      <c r="B15" s="13"/>
      <c r="C15" s="14"/>
      <c r="D15" s="14"/>
      <c r="E15" s="15"/>
      <c r="F15" s="14"/>
      <c r="G15" s="15"/>
      <c r="H15" s="47"/>
      <c r="I15" s="66"/>
      <c r="J15" s="60"/>
      <c r="K15" s="50"/>
      <c r="L15" s="49"/>
      <c r="M15" s="49"/>
    </row>
    <row r="16" spans="1:13" ht="22.5" x14ac:dyDescent="0.2">
      <c r="A16" s="12"/>
      <c r="B16" s="13" t="s">
        <v>99</v>
      </c>
      <c r="C16" s="14">
        <v>9</v>
      </c>
      <c r="D16" s="14"/>
      <c r="E16" s="15">
        <v>1000</v>
      </c>
      <c r="F16" s="14">
        <v>12</v>
      </c>
      <c r="G16" s="15"/>
      <c r="H16" s="47">
        <f>F16*E16*C16</f>
        <v>108000</v>
      </c>
      <c r="I16" s="66">
        <v>0</v>
      </c>
      <c r="J16" s="60"/>
      <c r="K16" s="50"/>
      <c r="L16" s="49"/>
      <c r="M16" s="49"/>
    </row>
    <row r="17" spans="1:15" ht="24" x14ac:dyDescent="0.2">
      <c r="A17" s="12"/>
      <c r="B17" s="13" t="s">
        <v>28</v>
      </c>
      <c r="C17" s="14">
        <v>9</v>
      </c>
      <c r="D17" s="14"/>
      <c r="E17" s="15">
        <v>5000</v>
      </c>
      <c r="F17" s="14"/>
      <c r="G17" s="15">
        <f>E17*C17</f>
        <v>45000</v>
      </c>
      <c r="H17" s="47">
        <f>G17</f>
        <v>45000</v>
      </c>
      <c r="I17" s="68">
        <f>J17</f>
        <v>45000</v>
      </c>
      <c r="J17" s="60">
        <v>45000</v>
      </c>
      <c r="K17" s="50">
        <f>(H17-J17)/J17</f>
        <v>0</v>
      </c>
      <c r="L17" s="50">
        <f>(I17-J17)/J17</f>
        <v>0</v>
      </c>
      <c r="M17" s="49" t="s">
        <v>109</v>
      </c>
    </row>
    <row r="18" spans="1:15" ht="22.5" x14ac:dyDescent="0.2">
      <c r="A18" s="12"/>
      <c r="B18" s="13" t="s">
        <v>13</v>
      </c>
      <c r="C18" s="14">
        <v>9</v>
      </c>
      <c r="D18" s="14"/>
      <c r="E18" s="15">
        <v>3000</v>
      </c>
      <c r="F18" s="14"/>
      <c r="G18" s="15">
        <f>E18*C18</f>
        <v>27000</v>
      </c>
      <c r="H18" s="47">
        <f>G18</f>
        <v>27000</v>
      </c>
      <c r="I18" s="67">
        <f>J18</f>
        <v>27000</v>
      </c>
      <c r="J18" s="60">
        <v>27000</v>
      </c>
      <c r="K18" s="50">
        <f>(H18-J18)/J18</f>
        <v>0</v>
      </c>
      <c r="L18" s="50">
        <f>(I18-J18)/J18</f>
        <v>0</v>
      </c>
      <c r="M18" s="49" t="s">
        <v>110</v>
      </c>
    </row>
    <row r="19" spans="1:15" ht="12" x14ac:dyDescent="0.2">
      <c r="A19" s="12"/>
      <c r="B19" s="17" t="s">
        <v>14</v>
      </c>
      <c r="C19" s="17"/>
      <c r="D19" s="17"/>
      <c r="E19" s="17"/>
      <c r="F19" s="17"/>
      <c r="G19" s="16"/>
      <c r="H19" s="48">
        <f>SUM(H5:H18)</f>
        <v>3047031.9135999996</v>
      </c>
      <c r="I19" s="69">
        <f>SUM(I5:I18)</f>
        <v>2683151.9135999996</v>
      </c>
      <c r="J19" s="61">
        <f>SUM(J5:J18)</f>
        <v>2765420</v>
      </c>
      <c r="K19" s="50">
        <f>(H19-J19)/J19</f>
        <v>0.10183332499222528</v>
      </c>
      <c r="L19" s="50">
        <f>(I19-J19)/J19</f>
        <v>-2.9748857822681683E-2</v>
      </c>
      <c r="M19" s="49"/>
      <c r="O19" s="6">
        <f>N19*M19</f>
        <v>0</v>
      </c>
    </row>
    <row r="20" spans="1:15" ht="12" x14ac:dyDescent="0.2">
      <c r="A20" s="12"/>
      <c r="B20" s="11"/>
      <c r="C20" s="14"/>
      <c r="D20" s="14"/>
      <c r="E20" s="15"/>
      <c r="F20" s="14"/>
      <c r="G20" s="15"/>
      <c r="H20" s="47"/>
      <c r="I20" s="64"/>
      <c r="J20" s="60"/>
      <c r="K20" s="50"/>
      <c r="L20" s="49"/>
      <c r="M20" s="49"/>
    </row>
    <row r="21" spans="1:15" ht="12" x14ac:dyDescent="0.2">
      <c r="A21" s="12"/>
      <c r="B21" s="13"/>
      <c r="C21" s="14" t="s">
        <v>15</v>
      </c>
      <c r="D21" s="14" t="s">
        <v>16</v>
      </c>
      <c r="E21" s="15" t="s">
        <v>17</v>
      </c>
      <c r="F21" s="14" t="s">
        <v>18</v>
      </c>
      <c r="G21" s="15"/>
      <c r="H21" s="48" t="s">
        <v>19</v>
      </c>
      <c r="I21" s="64"/>
      <c r="J21" s="61" t="s">
        <v>19</v>
      </c>
      <c r="K21" s="50"/>
      <c r="L21" s="49"/>
      <c r="M21" s="49"/>
    </row>
    <row r="22" spans="1:15" ht="12" x14ac:dyDescent="0.2">
      <c r="A22" s="12"/>
      <c r="B22" s="11" t="s">
        <v>20</v>
      </c>
      <c r="C22" s="14">
        <v>9</v>
      </c>
      <c r="D22" s="14">
        <v>1133</v>
      </c>
      <c r="E22" s="15">
        <v>75</v>
      </c>
      <c r="F22" s="14">
        <v>10</v>
      </c>
      <c r="G22" s="15">
        <f>-D22*E22*F22</f>
        <v>-849750</v>
      </c>
      <c r="H22" s="48">
        <f>G22</f>
        <v>-849750</v>
      </c>
      <c r="I22" s="64">
        <f>H22*0.75</f>
        <v>-637312.5</v>
      </c>
      <c r="J22" s="61">
        <v>-678600</v>
      </c>
      <c r="K22" s="50">
        <f>(H22-J22)/J22</f>
        <v>0.25221043324491599</v>
      </c>
      <c r="L22" s="50">
        <f>(I22-J22)/J22</f>
        <v>-6.0842175066312995E-2</v>
      </c>
      <c r="M22" s="49"/>
    </row>
    <row r="23" spans="1:15" ht="12" x14ac:dyDescent="0.2">
      <c r="A23" s="12"/>
      <c r="B23" s="13"/>
      <c r="C23" s="14"/>
      <c r="D23" s="14"/>
      <c r="E23" s="15"/>
      <c r="F23" s="14"/>
      <c r="G23" s="14"/>
      <c r="H23" s="47"/>
      <c r="I23" s="64"/>
      <c r="J23" s="59"/>
      <c r="K23" s="50"/>
      <c r="L23" s="49"/>
      <c r="M23" s="49"/>
    </row>
    <row r="24" spans="1:15" ht="12" x14ac:dyDescent="0.2">
      <c r="A24" s="12"/>
      <c r="B24" s="13"/>
      <c r="C24" s="14"/>
      <c r="D24" s="14"/>
      <c r="E24" s="15"/>
      <c r="F24" s="14"/>
      <c r="G24" s="14"/>
      <c r="H24" s="47"/>
      <c r="I24" s="64"/>
      <c r="J24" s="59"/>
      <c r="K24" s="50"/>
      <c r="L24" s="49"/>
      <c r="M24" s="49"/>
    </row>
    <row r="25" spans="1:15" thickBot="1" x14ac:dyDescent="0.25">
      <c r="A25" s="12"/>
      <c r="B25" s="33" t="s">
        <v>21</v>
      </c>
      <c r="C25" s="34"/>
      <c r="D25" s="34"/>
      <c r="E25" s="35"/>
      <c r="F25" s="34"/>
      <c r="G25" s="35"/>
      <c r="H25" s="57">
        <f>H19+H22</f>
        <v>2197281.9135999996</v>
      </c>
      <c r="I25" s="70">
        <f>I19+I22</f>
        <v>2045839.4135999996</v>
      </c>
      <c r="J25" s="62">
        <f>J19+J22</f>
        <v>2086820</v>
      </c>
      <c r="K25" s="52">
        <f>(H25-J25)/J25</f>
        <v>5.2933129642230584E-2</v>
      </c>
      <c r="L25" s="52">
        <f>(I25-J25)/J25</f>
        <v>-1.9637815623772238E-2</v>
      </c>
      <c r="M25" s="53"/>
    </row>
    <row r="26" spans="1:15" ht="12" x14ac:dyDescent="0.2">
      <c r="A26" s="8"/>
      <c r="B26" s="18"/>
      <c r="C26" s="18"/>
      <c r="D26" s="18"/>
      <c r="E26" s="18"/>
      <c r="F26" s="18"/>
      <c r="G26" s="18"/>
      <c r="I26" s="8"/>
      <c r="J26" s="6">
        <f>L33</f>
        <v>0</v>
      </c>
    </row>
    <row r="27" spans="1:15" ht="12" x14ac:dyDescent="0.2">
      <c r="A27" s="8"/>
      <c r="B27" s="8"/>
      <c r="C27" s="8"/>
      <c r="D27" s="8"/>
      <c r="E27" s="8"/>
      <c r="F27" s="8"/>
      <c r="G27" s="8"/>
      <c r="H27" s="8"/>
      <c r="I27" s="8"/>
    </row>
    <row r="28" spans="1:15" ht="12" x14ac:dyDescent="0.2">
      <c r="A28" s="8"/>
      <c r="B28" s="8"/>
      <c r="C28" s="8"/>
      <c r="D28" s="8"/>
      <c r="E28" s="8"/>
      <c r="F28" s="8"/>
      <c r="G28" s="8"/>
      <c r="H28" s="8"/>
      <c r="I28" s="8"/>
    </row>
    <row r="29" spans="1:15" ht="15" x14ac:dyDescent="0.25">
      <c r="A29" s="8"/>
      <c r="B29" s="36" t="s">
        <v>112</v>
      </c>
      <c r="C29" s="37"/>
      <c r="D29" s="37"/>
      <c r="E29" s="37"/>
      <c r="F29" s="37"/>
      <c r="G29" s="37"/>
      <c r="H29" s="38"/>
      <c r="I29" s="55">
        <v>225000</v>
      </c>
      <c r="K29" s="6"/>
      <c r="L29" s="7"/>
      <c r="M29" s="6" t="s">
        <v>111</v>
      </c>
    </row>
    <row r="30" spans="1:15" ht="12" x14ac:dyDescent="0.2">
      <c r="A30" s="8"/>
      <c r="B30" s="19"/>
      <c r="C30" s="8"/>
      <c r="D30" s="8"/>
      <c r="E30" s="8"/>
      <c r="F30" s="8"/>
      <c r="G30" s="8"/>
      <c r="I30" s="7"/>
      <c r="K30" s="6"/>
    </row>
    <row r="31" spans="1:15" ht="12" x14ac:dyDescent="0.2">
      <c r="A31" s="8"/>
      <c r="B31" s="19"/>
      <c r="C31" s="8"/>
      <c r="D31" s="8"/>
      <c r="E31" s="8"/>
      <c r="F31" s="8"/>
      <c r="G31" s="8"/>
      <c r="I31" s="7"/>
      <c r="K31" s="6"/>
    </row>
    <row r="32" spans="1:15" ht="12.75" customHeight="1" x14ac:dyDescent="0.25">
      <c r="B32" s="39" t="s">
        <v>100</v>
      </c>
      <c r="C32" s="40"/>
      <c r="D32" s="40"/>
      <c r="E32" s="40"/>
      <c r="F32" s="40"/>
      <c r="G32" s="40"/>
      <c r="H32" s="41"/>
      <c r="I32" s="55">
        <f>I25-I29</f>
        <v>1820839.4135999996</v>
      </c>
    </row>
  </sheetData>
  <phoneticPr fontId="0" type="noConversion"/>
  <printOptions headings="1" gridLines="1"/>
  <pageMargins left="0.25" right="0.25" top="0.25" bottom="0.25" header="0.5" footer="0.5"/>
  <ignoredErrors>
    <ignoredError sqref="I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2"/>
  <sheetViews>
    <sheetView topLeftCell="A35" zoomScalePageLayoutView="70" workbookViewId="0">
      <selection activeCell="G48" sqref="G48"/>
    </sheetView>
  </sheetViews>
  <sheetFormatPr defaultColWidth="8.85546875" defaultRowHeight="12.75" x14ac:dyDescent="0.2"/>
  <cols>
    <col min="1" max="1" width="6.42578125" style="1" customWidth="1"/>
    <col min="2" max="2" width="31.140625" style="1" customWidth="1"/>
    <col min="3" max="3" width="16.42578125" style="1" customWidth="1"/>
    <col min="4" max="16384" width="8.85546875" style="1"/>
  </cols>
  <sheetData>
    <row r="1" spans="1:5" ht="20.25" customHeight="1" x14ac:dyDescent="0.2">
      <c r="A1" s="56" t="s">
        <v>90</v>
      </c>
      <c r="B1" s="56"/>
      <c r="C1" s="56"/>
      <c r="D1" s="20"/>
      <c r="E1" s="20"/>
    </row>
    <row r="2" spans="1:5" x14ac:dyDescent="0.2">
      <c r="A2" s="22" t="s">
        <v>35</v>
      </c>
      <c r="B2" s="22" t="s">
        <v>36</v>
      </c>
      <c r="C2" s="22" t="s">
        <v>37</v>
      </c>
      <c r="D2" s="22" t="s">
        <v>38</v>
      </c>
      <c r="E2" s="20"/>
    </row>
    <row r="3" spans="1:5" x14ac:dyDescent="0.2">
      <c r="A3" s="21">
        <v>1</v>
      </c>
      <c r="B3" s="23" t="s">
        <v>39</v>
      </c>
      <c r="C3" s="21" t="s">
        <v>40</v>
      </c>
      <c r="D3" s="29">
        <v>4665.2</v>
      </c>
      <c r="E3" s="20"/>
    </row>
    <row r="4" spans="1:5" x14ac:dyDescent="0.2">
      <c r="A4" s="21">
        <v>2</v>
      </c>
      <c r="B4" s="23" t="s">
        <v>31</v>
      </c>
      <c r="C4" s="21" t="s">
        <v>40</v>
      </c>
      <c r="D4" s="29">
        <v>2959.6200000000003</v>
      </c>
      <c r="E4" s="20"/>
    </row>
    <row r="5" spans="1:5" x14ac:dyDescent="0.2">
      <c r="A5" s="21">
        <v>3</v>
      </c>
      <c r="B5" s="23" t="s">
        <v>41</v>
      </c>
      <c r="C5" s="21" t="s">
        <v>40</v>
      </c>
      <c r="D5" s="29">
        <v>2959.6200000000003</v>
      </c>
      <c r="E5" s="20"/>
    </row>
    <row r="6" spans="1:5" x14ac:dyDescent="0.2">
      <c r="A6" s="21">
        <v>4</v>
      </c>
      <c r="B6" s="23" t="s">
        <v>42</v>
      </c>
      <c r="C6" s="21" t="s">
        <v>40</v>
      </c>
      <c r="D6" s="29">
        <v>2959.6200000000003</v>
      </c>
      <c r="E6" s="20"/>
    </row>
    <row r="7" spans="1:5" x14ac:dyDescent="0.2">
      <c r="A7" s="21">
        <v>5</v>
      </c>
      <c r="B7" s="23" t="s">
        <v>43</v>
      </c>
      <c r="C7" s="21" t="s">
        <v>40</v>
      </c>
      <c r="D7" s="29">
        <v>2959.6200000000003</v>
      </c>
      <c r="E7" s="20"/>
    </row>
    <row r="8" spans="1:5" x14ac:dyDescent="0.2">
      <c r="A8" s="21">
        <v>6</v>
      </c>
      <c r="B8" s="23" t="s">
        <v>44</v>
      </c>
      <c r="C8" s="21" t="s">
        <v>29</v>
      </c>
      <c r="D8" s="30">
        <v>4899.5300000000007</v>
      </c>
    </row>
    <row r="9" spans="1:5" x14ac:dyDescent="0.2">
      <c r="A9" s="21">
        <v>7</v>
      </c>
      <c r="B9" s="23" t="s">
        <v>45</v>
      </c>
      <c r="C9" s="21" t="s">
        <v>29</v>
      </c>
      <c r="D9" s="30">
        <v>5113.5300000000007</v>
      </c>
    </row>
    <row r="10" spans="1:5" x14ac:dyDescent="0.2">
      <c r="A10" s="21">
        <v>8</v>
      </c>
      <c r="B10" s="23" t="s">
        <v>46</v>
      </c>
      <c r="C10" s="21" t="s">
        <v>29</v>
      </c>
      <c r="D10" s="30">
        <v>4364.5300000000007</v>
      </c>
    </row>
    <row r="11" spans="1:5" x14ac:dyDescent="0.2">
      <c r="A11" s="21">
        <v>9</v>
      </c>
      <c r="B11" s="23" t="s">
        <v>47</v>
      </c>
      <c r="C11" s="21" t="s">
        <v>29</v>
      </c>
      <c r="D11" s="30">
        <v>4364.5300000000007</v>
      </c>
    </row>
    <row r="12" spans="1:5" x14ac:dyDescent="0.2">
      <c r="A12" s="21">
        <v>10</v>
      </c>
      <c r="B12" s="23" t="s">
        <v>48</v>
      </c>
      <c r="C12" s="21" t="s">
        <v>29</v>
      </c>
      <c r="D12" s="30">
        <v>4632.0300000000007</v>
      </c>
    </row>
    <row r="13" spans="1:5" ht="25.5" x14ac:dyDescent="0.2">
      <c r="A13" s="21">
        <v>11</v>
      </c>
      <c r="B13" s="23" t="s">
        <v>49</v>
      </c>
      <c r="C13" s="21" t="s">
        <v>50</v>
      </c>
      <c r="D13" s="31">
        <v>4067.07</v>
      </c>
    </row>
    <row r="14" spans="1:5" x14ac:dyDescent="0.2">
      <c r="A14" s="21">
        <v>12</v>
      </c>
      <c r="B14" s="23" t="s">
        <v>12</v>
      </c>
      <c r="C14" s="21" t="s">
        <v>50</v>
      </c>
      <c r="D14" s="31">
        <v>3853.07</v>
      </c>
    </row>
    <row r="15" spans="1:5" x14ac:dyDescent="0.2">
      <c r="A15" s="21">
        <v>13</v>
      </c>
      <c r="B15" s="23" t="s">
        <v>51</v>
      </c>
      <c r="C15" s="21" t="s">
        <v>50</v>
      </c>
      <c r="D15" s="31">
        <v>3799.57</v>
      </c>
    </row>
    <row r="16" spans="1:5" x14ac:dyDescent="0.2">
      <c r="A16" s="21">
        <v>14</v>
      </c>
      <c r="B16" s="23" t="s">
        <v>52</v>
      </c>
      <c r="C16" s="21" t="s">
        <v>50</v>
      </c>
      <c r="D16" s="31">
        <v>3211.07</v>
      </c>
    </row>
    <row r="17" spans="1:4" x14ac:dyDescent="0.2">
      <c r="A17" s="21">
        <v>15</v>
      </c>
      <c r="B17" s="23" t="s">
        <v>53</v>
      </c>
      <c r="C17" s="21" t="s">
        <v>50</v>
      </c>
      <c r="D17" s="31">
        <v>3211.07</v>
      </c>
    </row>
    <row r="18" spans="1:4" x14ac:dyDescent="0.2">
      <c r="A18" s="21">
        <v>16</v>
      </c>
      <c r="B18" s="24" t="s">
        <v>54</v>
      </c>
      <c r="C18" s="25" t="s">
        <v>22</v>
      </c>
      <c r="D18" s="31">
        <v>3442.5431000000003</v>
      </c>
    </row>
    <row r="19" spans="1:4" x14ac:dyDescent="0.2">
      <c r="A19" s="21">
        <v>17</v>
      </c>
      <c r="B19" s="24" t="s">
        <v>25</v>
      </c>
      <c r="C19" s="25" t="s">
        <v>22</v>
      </c>
      <c r="D19" s="31">
        <v>3282.0431000000003</v>
      </c>
    </row>
    <row r="20" spans="1:4" x14ac:dyDescent="0.2">
      <c r="A20" s="21">
        <v>18</v>
      </c>
      <c r="B20" s="24" t="s">
        <v>55</v>
      </c>
      <c r="C20" s="25" t="s">
        <v>22</v>
      </c>
      <c r="D20" s="31">
        <v>3068.0431000000003</v>
      </c>
    </row>
    <row r="21" spans="1:4" x14ac:dyDescent="0.2">
      <c r="A21" s="21">
        <v>19</v>
      </c>
      <c r="B21" s="24" t="s">
        <v>56</v>
      </c>
      <c r="C21" s="25" t="s">
        <v>22</v>
      </c>
      <c r="D21" s="31">
        <v>3549.5431000000003</v>
      </c>
    </row>
    <row r="22" spans="1:4" x14ac:dyDescent="0.2">
      <c r="A22" s="21">
        <v>20</v>
      </c>
      <c r="B22" s="24" t="s">
        <v>57</v>
      </c>
      <c r="C22" s="25" t="s">
        <v>22</v>
      </c>
      <c r="D22" s="31">
        <v>3549.5431000000003</v>
      </c>
    </row>
    <row r="23" spans="1:4" x14ac:dyDescent="0.2">
      <c r="A23" s="21">
        <v>21</v>
      </c>
      <c r="B23" s="23" t="s">
        <v>58</v>
      </c>
      <c r="C23" s="21" t="s">
        <v>59</v>
      </c>
      <c r="D23" s="31">
        <v>4300.1481000000003</v>
      </c>
    </row>
    <row r="24" spans="1:4" x14ac:dyDescent="0.2">
      <c r="A24" s="21">
        <v>22</v>
      </c>
      <c r="B24" s="23" t="s">
        <v>60</v>
      </c>
      <c r="C24" s="21" t="s">
        <v>59</v>
      </c>
      <c r="D24" s="31">
        <v>4086.1481000000003</v>
      </c>
    </row>
    <row r="25" spans="1:4" x14ac:dyDescent="0.2">
      <c r="A25" s="21">
        <v>23</v>
      </c>
      <c r="B25" s="23" t="s">
        <v>61</v>
      </c>
      <c r="C25" s="21" t="s">
        <v>59</v>
      </c>
      <c r="D25" s="31">
        <v>3658.1481000000003</v>
      </c>
    </row>
    <row r="26" spans="1:4" ht="25.5" x14ac:dyDescent="0.2">
      <c r="A26" s="21">
        <v>24</v>
      </c>
      <c r="B26" s="26" t="s">
        <v>62</v>
      </c>
      <c r="C26" s="21" t="s">
        <v>59</v>
      </c>
      <c r="D26" s="31">
        <v>3872.1481000000003</v>
      </c>
    </row>
    <row r="27" spans="1:4" x14ac:dyDescent="0.2">
      <c r="A27" s="21">
        <v>25</v>
      </c>
      <c r="B27" s="26" t="s">
        <v>63</v>
      </c>
      <c r="C27" s="21" t="s">
        <v>59</v>
      </c>
      <c r="D27" s="31">
        <v>3765.1481000000003</v>
      </c>
    </row>
    <row r="28" spans="1:4" ht="25.5" x14ac:dyDescent="0.2">
      <c r="A28" s="21">
        <v>26</v>
      </c>
      <c r="B28" s="23" t="s">
        <v>64</v>
      </c>
      <c r="C28" s="21" t="s">
        <v>65</v>
      </c>
      <c r="D28" s="31">
        <v>4356.3231000000005</v>
      </c>
    </row>
    <row r="29" spans="1:4" ht="25.5" x14ac:dyDescent="0.2">
      <c r="A29" s="21">
        <v>27</v>
      </c>
      <c r="B29" s="23" t="s">
        <v>66</v>
      </c>
      <c r="C29" s="21" t="s">
        <v>65</v>
      </c>
      <c r="D29" s="31">
        <v>3446.8231000000001</v>
      </c>
    </row>
    <row r="30" spans="1:4" ht="25.5" x14ac:dyDescent="0.2">
      <c r="A30" s="21">
        <v>28</v>
      </c>
      <c r="B30" s="23" t="s">
        <v>24</v>
      </c>
      <c r="C30" s="21" t="s">
        <v>65</v>
      </c>
      <c r="D30" s="31">
        <v>4142.3231000000005</v>
      </c>
    </row>
    <row r="31" spans="1:4" ht="25.5" x14ac:dyDescent="0.2">
      <c r="A31" s="21">
        <v>29</v>
      </c>
      <c r="B31" s="23" t="s">
        <v>67</v>
      </c>
      <c r="C31" s="21" t="s">
        <v>65</v>
      </c>
      <c r="D31" s="31">
        <v>3446.8231000000001</v>
      </c>
    </row>
    <row r="32" spans="1:4" ht="25.5" x14ac:dyDescent="0.2">
      <c r="A32" s="21">
        <v>30</v>
      </c>
      <c r="B32" s="23" t="s">
        <v>68</v>
      </c>
      <c r="C32" s="21" t="s">
        <v>65</v>
      </c>
      <c r="D32" s="31">
        <v>3446.8231000000001</v>
      </c>
    </row>
    <row r="33" spans="1:4" x14ac:dyDescent="0.2">
      <c r="A33" s="21">
        <v>31</v>
      </c>
      <c r="B33" s="23" t="s">
        <v>69</v>
      </c>
      <c r="C33" s="21" t="s">
        <v>70</v>
      </c>
      <c r="D33" s="31">
        <v>4079.0111999999999</v>
      </c>
    </row>
    <row r="34" spans="1:4" x14ac:dyDescent="0.2">
      <c r="A34" s="21">
        <v>32</v>
      </c>
      <c r="B34" s="23" t="s">
        <v>71</v>
      </c>
      <c r="C34" s="21" t="s">
        <v>70</v>
      </c>
      <c r="D34" s="31">
        <v>4507.0111999999999</v>
      </c>
    </row>
    <row r="35" spans="1:4" x14ac:dyDescent="0.2">
      <c r="A35" s="21">
        <v>33</v>
      </c>
      <c r="B35" s="23" t="s">
        <v>10</v>
      </c>
      <c r="C35" s="21" t="s">
        <v>70</v>
      </c>
      <c r="D35" s="31">
        <v>3704.5111999999999</v>
      </c>
    </row>
    <row r="36" spans="1:4" x14ac:dyDescent="0.2">
      <c r="A36" s="21">
        <v>34</v>
      </c>
      <c r="B36" s="23" t="s">
        <v>72</v>
      </c>
      <c r="C36" s="21" t="s">
        <v>70</v>
      </c>
      <c r="D36" s="31">
        <v>3330.0111999999999</v>
      </c>
    </row>
    <row r="37" spans="1:4" x14ac:dyDescent="0.2">
      <c r="A37" s="21">
        <v>35</v>
      </c>
      <c r="B37" s="23" t="s">
        <v>34</v>
      </c>
      <c r="C37" s="21" t="s">
        <v>70</v>
      </c>
      <c r="D37" s="31">
        <v>3210</v>
      </c>
    </row>
    <row r="38" spans="1:4" x14ac:dyDescent="0.2">
      <c r="A38" s="21">
        <v>36</v>
      </c>
      <c r="B38" s="23" t="s">
        <v>73</v>
      </c>
      <c r="C38" s="21" t="s">
        <v>74</v>
      </c>
      <c r="D38" s="31">
        <v>4565.3262000000004</v>
      </c>
    </row>
    <row r="39" spans="1:4" x14ac:dyDescent="0.2">
      <c r="A39" s="21">
        <v>37</v>
      </c>
      <c r="B39" s="23" t="s">
        <v>75</v>
      </c>
      <c r="C39" s="21" t="s">
        <v>74</v>
      </c>
      <c r="D39" s="31">
        <v>4351.3262000000004</v>
      </c>
    </row>
    <row r="40" spans="1:4" x14ac:dyDescent="0.2">
      <c r="A40" s="21">
        <v>38</v>
      </c>
      <c r="B40" s="23" t="s">
        <v>76</v>
      </c>
      <c r="C40" s="21" t="s">
        <v>74</v>
      </c>
      <c r="D40" s="31">
        <v>4351.3262000000004</v>
      </c>
    </row>
    <row r="41" spans="1:4" x14ac:dyDescent="0.2">
      <c r="A41" s="21">
        <v>39</v>
      </c>
      <c r="B41" s="23" t="s">
        <v>77</v>
      </c>
      <c r="C41" s="21" t="s">
        <v>74</v>
      </c>
      <c r="D41" s="31">
        <v>4351.3262000000004</v>
      </c>
    </row>
    <row r="42" spans="1:4" x14ac:dyDescent="0.2">
      <c r="A42" s="21">
        <v>40</v>
      </c>
      <c r="B42" s="23" t="s">
        <v>78</v>
      </c>
      <c r="C42" s="21" t="s">
        <v>74</v>
      </c>
      <c r="D42" s="31">
        <v>4351.3262000000004</v>
      </c>
    </row>
    <row r="43" spans="1:4" x14ac:dyDescent="0.2">
      <c r="A43" s="21">
        <v>41</v>
      </c>
      <c r="B43" s="23" t="s">
        <v>79</v>
      </c>
      <c r="C43" s="21" t="s">
        <v>80</v>
      </c>
      <c r="D43" s="31">
        <v>3903.7130999999999</v>
      </c>
    </row>
    <row r="44" spans="1:4" x14ac:dyDescent="0.2">
      <c r="A44" s="21">
        <v>42</v>
      </c>
      <c r="B44" s="23" t="s">
        <v>81</v>
      </c>
      <c r="C44" s="21" t="s">
        <v>80</v>
      </c>
      <c r="D44" s="31">
        <v>3689.7130999999999</v>
      </c>
    </row>
    <row r="45" spans="1:4" x14ac:dyDescent="0.2">
      <c r="A45" s="21">
        <v>43</v>
      </c>
      <c r="B45" s="23" t="s">
        <v>82</v>
      </c>
      <c r="C45" s="21" t="s">
        <v>80</v>
      </c>
      <c r="D45" s="31">
        <v>3689.7130999999999</v>
      </c>
    </row>
    <row r="46" spans="1:4" x14ac:dyDescent="0.2">
      <c r="A46" s="21">
        <v>44</v>
      </c>
      <c r="B46" s="23" t="s">
        <v>83</v>
      </c>
      <c r="C46" s="21" t="s">
        <v>80</v>
      </c>
      <c r="D46" s="31">
        <v>3689.7130999999999</v>
      </c>
    </row>
    <row r="47" spans="1:4" x14ac:dyDescent="0.2">
      <c r="A47" s="21">
        <v>45</v>
      </c>
      <c r="B47" s="23" t="s">
        <v>84</v>
      </c>
      <c r="C47" s="21" t="s">
        <v>80</v>
      </c>
      <c r="D47" s="31">
        <v>3689.7130999999999</v>
      </c>
    </row>
    <row r="48" spans="1:4" ht="12.75" customHeight="1" x14ac:dyDescent="0.2">
      <c r="A48" s="21">
        <v>46</v>
      </c>
      <c r="B48" s="27" t="s">
        <v>33</v>
      </c>
      <c r="C48" s="2" t="s">
        <v>85</v>
      </c>
      <c r="D48" s="31">
        <v>10700</v>
      </c>
    </row>
    <row r="49" spans="1:4" ht="12.75" customHeight="1" x14ac:dyDescent="0.2">
      <c r="A49" s="21">
        <v>47</v>
      </c>
      <c r="B49" s="27" t="s">
        <v>86</v>
      </c>
      <c r="C49" s="2" t="s">
        <v>87</v>
      </c>
      <c r="D49" s="31">
        <v>4280</v>
      </c>
    </row>
    <row r="50" spans="1:4" ht="12.75" customHeight="1" x14ac:dyDescent="0.2">
      <c r="A50" s="21">
        <v>48</v>
      </c>
      <c r="B50" s="27" t="s">
        <v>88</v>
      </c>
      <c r="C50" s="2" t="s">
        <v>89</v>
      </c>
      <c r="D50" s="31">
        <v>3210</v>
      </c>
    </row>
    <row r="52" spans="1:4" ht="12.75" customHeight="1" x14ac:dyDescent="0.2">
      <c r="A52" s="2"/>
      <c r="B52" s="27" t="s">
        <v>101</v>
      </c>
      <c r="C52" s="2"/>
      <c r="D52" s="42">
        <f>SUM(D3:D51)</f>
        <v>191085.99279999998</v>
      </c>
    </row>
  </sheetData>
  <mergeCells count="1">
    <mergeCell ref="A1:C1"/>
  </mergeCells>
  <phoneticPr fontId="0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3"/>
  <sheetViews>
    <sheetView workbookViewId="0">
      <selection activeCell="E24" sqref="E24"/>
    </sheetView>
  </sheetViews>
  <sheetFormatPr defaultColWidth="8.85546875" defaultRowHeight="12.75" x14ac:dyDescent="0.2"/>
  <cols>
    <col min="1" max="1" width="2.140625" style="1" bestFit="1" customWidth="1"/>
    <col min="2" max="2" width="13.140625" style="1" bestFit="1" customWidth="1"/>
    <col min="3" max="3" width="15.140625" style="1" bestFit="1" customWidth="1"/>
    <col min="4" max="4" width="12.85546875" style="1" bestFit="1" customWidth="1"/>
    <col min="5" max="5" width="51.140625" style="1" bestFit="1" customWidth="1"/>
    <col min="6" max="16384" width="8.85546875" style="1"/>
  </cols>
  <sheetData>
    <row r="1" spans="1:5" ht="12.75" customHeight="1" x14ac:dyDescent="0.2"/>
    <row r="2" spans="1:5" ht="12.75" customHeight="1" x14ac:dyDescent="0.2"/>
    <row r="3" spans="1:5" ht="21" customHeight="1" x14ac:dyDescent="0.2">
      <c r="A3" s="28"/>
      <c r="B3" s="28" t="s">
        <v>91</v>
      </c>
      <c r="C3" s="28" t="s">
        <v>92</v>
      </c>
      <c r="D3" s="28" t="s">
        <v>93</v>
      </c>
      <c r="E3" s="28" t="s">
        <v>23</v>
      </c>
    </row>
    <row r="4" spans="1:5" ht="12.75" customHeight="1" x14ac:dyDescent="0.2">
      <c r="A4" s="2">
        <v>1</v>
      </c>
      <c r="B4" s="2" t="s">
        <v>29</v>
      </c>
      <c r="C4" s="2">
        <v>77</v>
      </c>
      <c r="D4" s="2">
        <v>87</v>
      </c>
      <c r="E4" s="2">
        <f>D4+C4</f>
        <v>164</v>
      </c>
    </row>
    <row r="5" spans="1:5" ht="12.75" customHeight="1" x14ac:dyDescent="0.2">
      <c r="A5" s="2">
        <v>2</v>
      </c>
      <c r="B5" s="2" t="s">
        <v>59</v>
      </c>
      <c r="C5" s="2">
        <v>73</v>
      </c>
      <c r="D5" s="2">
        <v>65</v>
      </c>
      <c r="E5" s="2">
        <f t="shared" ref="E5:E12" si="0">D5+C5</f>
        <v>138</v>
      </c>
    </row>
    <row r="6" spans="1:5" ht="12.75" customHeight="1" x14ac:dyDescent="0.2">
      <c r="A6" s="2">
        <v>3</v>
      </c>
      <c r="B6" s="2" t="s">
        <v>50</v>
      </c>
      <c r="C6" s="2">
        <v>65</v>
      </c>
      <c r="D6" s="2">
        <v>61</v>
      </c>
      <c r="E6" s="2">
        <f t="shared" si="0"/>
        <v>126</v>
      </c>
    </row>
    <row r="7" spans="1:5" x14ac:dyDescent="0.2">
      <c r="A7" s="2">
        <v>4</v>
      </c>
      <c r="B7" s="2" t="s">
        <v>32</v>
      </c>
      <c r="C7" s="2">
        <v>55</v>
      </c>
      <c r="D7" s="2">
        <v>51</v>
      </c>
      <c r="E7" s="2">
        <f t="shared" si="0"/>
        <v>106</v>
      </c>
    </row>
    <row r="8" spans="1:5" x14ac:dyDescent="0.2">
      <c r="A8" s="2">
        <v>5</v>
      </c>
      <c r="B8" s="2" t="s">
        <v>70</v>
      </c>
      <c r="C8" s="2">
        <v>56</v>
      </c>
      <c r="D8" s="2">
        <v>55</v>
      </c>
      <c r="E8" s="2">
        <f t="shared" si="0"/>
        <v>111</v>
      </c>
    </row>
    <row r="9" spans="1:5" x14ac:dyDescent="0.2">
      <c r="A9" s="2">
        <v>6</v>
      </c>
      <c r="B9" s="2" t="s">
        <v>22</v>
      </c>
      <c r="C9" s="2">
        <v>56</v>
      </c>
      <c r="D9" s="2">
        <v>54</v>
      </c>
      <c r="E9" s="2">
        <f t="shared" si="0"/>
        <v>110</v>
      </c>
    </row>
    <row r="10" spans="1:5" x14ac:dyDescent="0.2">
      <c r="A10" s="2">
        <v>7</v>
      </c>
      <c r="B10" s="2" t="s">
        <v>30</v>
      </c>
      <c r="C10" s="2">
        <v>61</v>
      </c>
      <c r="D10" s="2">
        <v>67</v>
      </c>
      <c r="E10" s="2">
        <f t="shared" si="0"/>
        <v>128</v>
      </c>
    </row>
    <row r="11" spans="1:5" x14ac:dyDescent="0.2">
      <c r="A11" s="2">
        <v>8</v>
      </c>
      <c r="B11" s="2" t="s">
        <v>80</v>
      </c>
      <c r="C11" s="2">
        <v>52</v>
      </c>
      <c r="D11" s="2">
        <v>55</v>
      </c>
      <c r="E11" s="2">
        <f t="shared" si="0"/>
        <v>107</v>
      </c>
    </row>
    <row r="12" spans="1:5" x14ac:dyDescent="0.2">
      <c r="A12" s="2">
        <v>9</v>
      </c>
      <c r="B12" s="2" t="s">
        <v>74</v>
      </c>
      <c r="C12" s="2">
        <v>64</v>
      </c>
      <c r="D12" s="2">
        <v>79</v>
      </c>
      <c r="E12" s="2">
        <f t="shared" si="0"/>
        <v>143</v>
      </c>
    </row>
    <row r="13" spans="1:5" x14ac:dyDescent="0.2">
      <c r="A13" s="2"/>
      <c r="B13" s="2" t="s">
        <v>94</v>
      </c>
      <c r="C13" s="2">
        <v>554</v>
      </c>
      <c r="D13" s="2">
        <v>577</v>
      </c>
      <c r="E13" s="2">
        <f>SUM(E4:E12)</f>
        <v>1133</v>
      </c>
    </row>
  </sheetData>
  <phoneticPr fontId="0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</vt:lpstr>
      <vt:lpstr>Teacher salary details</vt:lpstr>
      <vt:lpstr>Student 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Sankar  Halder</dc:creator>
  <cp:lastModifiedBy>Padmanava Sen</cp:lastModifiedBy>
  <cp:lastPrinted>2018-06-03T13:10:52Z</cp:lastPrinted>
  <dcterms:created xsi:type="dcterms:W3CDTF">2015-05-16T13:22:32Z</dcterms:created>
  <dcterms:modified xsi:type="dcterms:W3CDTF">2020-08-25T08:44:36Z</dcterms:modified>
</cp:coreProperties>
</file>