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dbhat\PNotes\Afe\Projects\Mukti\2018\CoachingCenter\"/>
    </mc:Choice>
  </mc:AlternateContent>
  <xr:revisionPtr revIDLastSave="0" documentId="10_ncr:8100000_{A91EB623-50AD-4E1F-9DDE-BF5011794600}" xr6:coauthVersionLast="34" xr6:coauthVersionMax="34" xr10:uidLastSave="{00000000-0000-0000-0000-000000000000}"/>
  <bookViews>
    <workbookView xWindow="0" yWindow="0" windowWidth="24000" windowHeight="9150" tabRatio="500" xr2:uid="{00000000-000D-0000-FFFF-FFFF00000000}"/>
  </bookViews>
  <sheets>
    <sheet name="Budget" sheetId="1" r:id="rId1"/>
    <sheet name="Teacher salary details" sheetId="2" r:id="rId2"/>
    <sheet name="Student Details" sheetId="3" r:id="rId3"/>
  </sheets>
  <calcPr calcId="162913"/>
</workbook>
</file>

<file path=xl/calcChain.xml><?xml version="1.0" encoding="utf-8"?>
<calcChain xmlns="http://schemas.openxmlformats.org/spreadsheetml/2006/main">
  <c r="H33" i="1" l="1"/>
  <c r="H32" i="1"/>
  <c r="J28" i="1" l="1"/>
  <c r="K25" i="1"/>
  <c r="K22" i="1"/>
  <c r="K19" i="1"/>
  <c r="K18" i="1"/>
  <c r="K17" i="1"/>
  <c r="K14" i="1"/>
  <c r="K12" i="1"/>
  <c r="K11" i="1"/>
  <c r="K10" i="1"/>
  <c r="K5" i="1"/>
  <c r="E13" i="2"/>
  <c r="D35" i="2"/>
  <c r="E4" i="2"/>
  <c r="E5" i="2"/>
  <c r="E6" i="2"/>
  <c r="E7" i="2"/>
  <c r="E8" i="2"/>
  <c r="E9" i="2"/>
  <c r="E10" i="2"/>
  <c r="E11" i="2"/>
  <c r="E12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" i="2"/>
  <c r="D3" i="3"/>
  <c r="D4" i="3"/>
  <c r="D5" i="3"/>
  <c r="D6" i="3"/>
  <c r="D7" i="3"/>
  <c r="D8" i="3"/>
  <c r="D2" i="3"/>
  <c r="G6" i="1"/>
  <c r="H5" i="1"/>
  <c r="G7" i="1"/>
  <c r="G10" i="1"/>
  <c r="H10" i="1"/>
  <c r="G11" i="1"/>
  <c r="H11" i="1"/>
  <c r="G14" i="1"/>
  <c r="H14" i="1"/>
  <c r="G17" i="1"/>
  <c r="H17" i="1"/>
  <c r="G18" i="1"/>
  <c r="H18" i="1"/>
  <c r="G22" i="1"/>
  <c r="H22" i="1"/>
  <c r="C9" i="3"/>
  <c r="B9" i="3"/>
  <c r="D9" i="3"/>
  <c r="E35" i="2"/>
  <c r="E38" i="2"/>
  <c r="H19" i="1"/>
  <c r="H25" i="1"/>
  <c r="H28" i="1"/>
  <c r="K28" i="1" s="1"/>
</calcChain>
</file>

<file path=xl/sharedStrings.xml><?xml version="1.0" encoding="utf-8"?>
<sst xmlns="http://schemas.openxmlformats.org/spreadsheetml/2006/main" count="128" uniqueCount="94">
  <si>
    <t>Particulars</t>
  </si>
  <si>
    <t>No of Centers</t>
  </si>
  <si>
    <t>Total No. Teachers</t>
  </si>
  <si>
    <t xml:space="preserve">Monthly Cost </t>
  </si>
  <si>
    <t>No. of Months</t>
  </si>
  <si>
    <t>Total expenses (INR)</t>
  </si>
  <si>
    <t>Remarks</t>
  </si>
  <si>
    <t>Teacher Salaries</t>
  </si>
  <si>
    <t>Srl No</t>
  </si>
  <si>
    <t>Name of the Employee</t>
  </si>
  <si>
    <t>Designation</t>
  </si>
  <si>
    <t>Teacher</t>
  </si>
  <si>
    <t>Diptendu Mandal</t>
  </si>
  <si>
    <t>Other Expenses</t>
  </si>
  <si>
    <t>Material Purchase and Recuring Expenses</t>
  </si>
  <si>
    <t>Special coaching program for MP and HS student</t>
  </si>
  <si>
    <t>Animesh Bera</t>
  </si>
  <si>
    <t>Mangal Biswas</t>
  </si>
  <si>
    <t>Rabin Halder</t>
  </si>
  <si>
    <t>Accounting and communication expenses (Including Travel, and Administrative)</t>
  </si>
  <si>
    <t>Susanta Purkait</t>
  </si>
  <si>
    <t>Pintu Halder</t>
  </si>
  <si>
    <t>Jayadrata Halder</t>
  </si>
  <si>
    <t>Surojit Mandal</t>
  </si>
  <si>
    <t>Project Coordinator</t>
  </si>
  <si>
    <t>Subimal Guria</t>
  </si>
  <si>
    <t>Nitai Naiya</t>
  </si>
  <si>
    <t>Gurdian/ parent awarness programme</t>
  </si>
  <si>
    <t>Total Budet</t>
  </si>
  <si>
    <t>No of center</t>
  </si>
  <si>
    <t>Total student</t>
  </si>
  <si>
    <t>Per month</t>
  </si>
  <si>
    <t>No of Month</t>
  </si>
  <si>
    <t>Total Recovery</t>
  </si>
  <si>
    <t>MUKTI Recovery from Student Fees</t>
  </si>
  <si>
    <t>Total Funding Requested</t>
  </si>
  <si>
    <t xml:space="preserve">USD/Rs </t>
  </si>
  <si>
    <t>Total USD $</t>
  </si>
  <si>
    <t>Baradanagar</t>
  </si>
  <si>
    <t>Total</t>
  </si>
  <si>
    <t>Bipradas Jatua</t>
  </si>
  <si>
    <t>Dipak Halder</t>
  </si>
  <si>
    <t>Ashoke Das</t>
  </si>
  <si>
    <t>Ramprasad Gayen</t>
  </si>
  <si>
    <t>Harisadhan Mandal</t>
  </si>
  <si>
    <t>Ratikanta Manna</t>
  </si>
  <si>
    <t>Ratan Kr Gayen</t>
  </si>
  <si>
    <t>Bijoy Mandal</t>
  </si>
  <si>
    <t>Mantu Mistri</t>
  </si>
  <si>
    <t>Nimai Midye</t>
  </si>
  <si>
    <t>Sarna Naskar</t>
  </si>
  <si>
    <t>Suman Jana</t>
  </si>
  <si>
    <t>Sima Purkait</t>
  </si>
  <si>
    <t>Madan Halder</t>
  </si>
  <si>
    <t>Subash Purkait</t>
  </si>
  <si>
    <t>Dipika Midhya</t>
  </si>
  <si>
    <t>Bimal khan</t>
  </si>
  <si>
    <t>Center Coordinator</t>
  </si>
  <si>
    <t>Programme Coordinator</t>
  </si>
  <si>
    <t>Maintainance stuff</t>
  </si>
  <si>
    <t>Last year Monthly Salary</t>
  </si>
  <si>
    <t xml:space="preserve">Increament of the year </t>
  </si>
  <si>
    <t xml:space="preserve">Proposed Salary </t>
  </si>
  <si>
    <t>Teachers and coordinator</t>
  </si>
  <si>
    <t>continues student awarding and annual programme</t>
  </si>
  <si>
    <t>Conducting a Book fair and education awarness programme</t>
  </si>
  <si>
    <t>Coaching Center Name</t>
  </si>
  <si>
    <t>Male Student</t>
  </si>
  <si>
    <t>Female Student</t>
  </si>
  <si>
    <t>Total Student</t>
  </si>
  <si>
    <t>Jogendrapur</t>
  </si>
  <si>
    <t>Kankandighi A</t>
  </si>
  <si>
    <t>Kankandighi B</t>
  </si>
  <si>
    <t>Purbasridharpur</t>
  </si>
  <si>
    <t>Domkal</t>
  </si>
  <si>
    <t xml:space="preserve">Chandan Kumar Mallik </t>
  </si>
  <si>
    <t>Soumen Das</t>
  </si>
  <si>
    <t>Sanatan  Kayal</t>
  </si>
  <si>
    <t>Sonatikari</t>
  </si>
  <si>
    <t>Mukti Coaching programme Associates Salary for 2017</t>
  </si>
  <si>
    <t>Salary Per Month (2016)</t>
  </si>
  <si>
    <t>Salary Per Month (2017)</t>
  </si>
  <si>
    <t>Bimal Khan</t>
  </si>
  <si>
    <t>TBD</t>
  </si>
  <si>
    <t>NA</t>
  </si>
  <si>
    <t>5 Days in a week @1X3 hours session per day for each class</t>
  </si>
  <si>
    <t>3 Days in a week @1X3 hours session per day for each class</t>
  </si>
  <si>
    <t>Calculated 2018</t>
  </si>
  <si>
    <t>MUKTI Coaching budget for 2018</t>
  </si>
  <si>
    <t>2017 Expenses</t>
  </si>
  <si>
    <t>% Increase in 2018</t>
  </si>
  <si>
    <t>Asha Yale Support</t>
  </si>
  <si>
    <t>NYC/NJ Expected</t>
  </si>
  <si>
    <t>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</si>
</sst>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;\(#,##0.00\)"/>
    <numFmt numFmtId="165" formatCode="&quot;$&quot;#,##0.00"/>
  </numFmts>
  <fonts count="16" x14ac:knownFonts="1">
    <font>
      <sz val="10"/>
      <color rgb="FF000000"/>
      <name val="Arial"/>
    </font>
    <font>
      <b/>
      <sz val="10"/>
      <color indexed="8"/>
      <name val="Verdana"/>
    </font>
    <font>
      <sz val="10"/>
      <name val="Arial"/>
    </font>
    <font>
      <sz val="10"/>
      <color indexed="8"/>
      <name val="Verdana"/>
    </font>
    <font>
      <b/>
      <sz val="10"/>
      <color indexed="8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indexed="8"/>
      <name val="Verdana"/>
      <family val="2"/>
    </font>
    <font>
      <sz val="9"/>
      <color rgb="FF000000"/>
      <name val="Arial"/>
      <family val="2"/>
    </font>
    <font>
      <sz val="9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8">
    <xf numFmtId="0" fontId="0" fillId="0" borderId="0" xfId="0" applyFont="1" applyAlignment="1">
      <alignment wrapText="1"/>
    </xf>
    <xf numFmtId="0" fontId="3" fillId="0" borderId="0" xfId="0" applyFont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4" fillId="2" borderId="3" xfId="0" applyFont="1" applyFill="1" applyBorder="1" applyAlignment="1">
      <alignment wrapText="1"/>
    </xf>
    <xf numFmtId="0" fontId="3" fillId="0" borderId="5" xfId="0" applyFont="1" applyBorder="1" applyAlignment="1"/>
    <xf numFmtId="0" fontId="4" fillId="0" borderId="0" xfId="0" applyFont="1" applyAlignment="1"/>
    <xf numFmtId="0" fontId="2" fillId="0" borderId="3" xfId="0" applyFont="1" applyFill="1" applyBorder="1" applyAlignment="1"/>
    <xf numFmtId="0" fontId="2" fillId="0" borderId="3" xfId="0" applyFont="1" applyFill="1" applyBorder="1"/>
    <xf numFmtId="9" fontId="3" fillId="0" borderId="3" xfId="0" applyNumberFormat="1" applyFont="1" applyBorder="1" applyAlignment="1"/>
    <xf numFmtId="0" fontId="11" fillId="5" borderId="6" xfId="0" applyFont="1" applyFill="1" applyBorder="1"/>
    <xf numFmtId="0" fontId="0" fillId="0" borderId="0" xfId="0"/>
    <xf numFmtId="0" fontId="0" fillId="0" borderId="6" xfId="0" applyBorder="1"/>
    <xf numFmtId="0" fontId="6" fillId="6" borderId="6" xfId="0" applyFont="1" applyFill="1" applyBorder="1" applyAlignment="1">
      <alignment wrapText="1"/>
    </xf>
    <xf numFmtId="0" fontId="6" fillId="6" borderId="0" xfId="0" applyFont="1" applyFill="1" applyBorder="1" applyAlignment="1">
      <alignment wrapText="1"/>
    </xf>
    <xf numFmtId="0" fontId="7" fillId="0" borderId="3" xfId="0" applyFont="1" applyBorder="1" applyAlignment="1"/>
    <xf numFmtId="0" fontId="8" fillId="0" borderId="3" xfId="0" applyFont="1" applyBorder="1" applyAlignment="1"/>
    <xf numFmtId="0" fontId="1" fillId="0" borderId="7" xfId="0" applyFont="1" applyBorder="1" applyAlignment="1"/>
    <xf numFmtId="0" fontId="3" fillId="0" borderId="7" xfId="0" applyFont="1" applyBorder="1" applyAlignment="1"/>
    <xf numFmtId="0" fontId="8" fillId="0" borderId="7" xfId="0" applyFont="1" applyBorder="1" applyAlignment="1"/>
    <xf numFmtId="0" fontId="3" fillId="0" borderId="6" xfId="0" applyFont="1" applyBorder="1" applyAlignment="1"/>
    <xf numFmtId="0" fontId="0" fillId="0" borderId="6" xfId="0" applyFont="1" applyBorder="1" applyAlignment="1">
      <alignment wrapText="1"/>
    </xf>
    <xf numFmtId="1" fontId="8" fillId="0" borderId="6" xfId="0" applyNumberFormat="1" applyFont="1" applyBorder="1" applyAlignment="1"/>
    <xf numFmtId="1" fontId="3" fillId="7" borderId="6" xfId="0" applyNumberFormat="1" applyFont="1" applyFill="1" applyBorder="1" applyAlignment="1"/>
    <xf numFmtId="0" fontId="3" fillId="7" borderId="6" xfId="0" applyFont="1" applyFill="1" applyBorder="1" applyAlignment="1"/>
    <xf numFmtId="0" fontId="12" fillId="0" borderId="6" xfId="0" applyFont="1" applyBorder="1"/>
    <xf numFmtId="0" fontId="10" fillId="2" borderId="7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" fontId="4" fillId="4" borderId="7" xfId="0" applyNumberFormat="1" applyFont="1" applyFill="1" applyBorder="1" applyAlignment="1"/>
    <xf numFmtId="0" fontId="10" fillId="4" borderId="7" xfId="0" applyFont="1" applyFill="1" applyBorder="1" applyAlignment="1"/>
    <xf numFmtId="0" fontId="13" fillId="0" borderId="0" xfId="0" applyFont="1" applyAlignment="1"/>
    <xf numFmtId="0" fontId="13" fillId="0" borderId="0" xfId="0" applyFont="1" applyAlignment="1">
      <alignment horizontal="left" vertical="top" wrapText="1"/>
    </xf>
    <xf numFmtId="164" fontId="13" fillId="0" borderId="0" xfId="0" applyNumberFormat="1" applyFont="1" applyAlignment="1"/>
    <xf numFmtId="0" fontId="14" fillId="0" borderId="0" xfId="0" applyFont="1" applyAlignment="1">
      <alignment wrapText="1"/>
    </xf>
    <xf numFmtId="10" fontId="14" fillId="0" borderId="0" xfId="2" applyNumberFormat="1" applyFont="1" applyAlignment="1">
      <alignment wrapText="1"/>
    </xf>
    <xf numFmtId="0" fontId="15" fillId="0" borderId="0" xfId="0" applyFont="1" applyAlignment="1"/>
    <xf numFmtId="0" fontId="15" fillId="0" borderId="1" xfId="0" applyFont="1" applyBorder="1" applyAlignment="1"/>
    <xf numFmtId="0" fontId="15" fillId="0" borderId="2" xfId="0" applyFont="1" applyBorder="1" applyAlignment="1">
      <alignment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5" fillId="0" borderId="2" xfId="0" applyFont="1" applyBorder="1" applyAlignment="1"/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/>
    <xf numFmtId="164" fontId="15" fillId="0" borderId="3" xfId="0" applyNumberFormat="1" applyFont="1" applyBorder="1" applyAlignment="1"/>
    <xf numFmtId="0" fontId="15" fillId="0" borderId="4" xfId="0" applyFont="1" applyBorder="1" applyAlignment="1"/>
    <xf numFmtId="164" fontId="13" fillId="0" borderId="3" xfId="0" applyNumberFormat="1" applyFont="1" applyBorder="1" applyAlignment="1"/>
    <xf numFmtId="164" fontId="15" fillId="0" borderId="4" xfId="0" applyNumberFormat="1" applyFont="1" applyBorder="1" applyAlignment="1"/>
    <xf numFmtId="0" fontId="15" fillId="0" borderId="4" xfId="0" applyFont="1" applyBorder="1" applyAlignment="1">
      <alignment horizontal="left" vertical="top" wrapText="1"/>
    </xf>
    <xf numFmtId="0" fontId="13" fillId="0" borderId="3" xfId="0" applyFont="1" applyBorder="1" applyAlignment="1"/>
    <xf numFmtId="0" fontId="15" fillId="0" borderId="5" xfId="0" applyFont="1" applyBorder="1" applyAlignment="1"/>
    <xf numFmtId="165" fontId="13" fillId="0" borderId="0" xfId="0" applyNumberFormat="1" applyFont="1" applyAlignment="1"/>
    <xf numFmtId="44" fontId="13" fillId="0" borderId="3" xfId="1" applyFont="1" applyBorder="1" applyAlignment="1"/>
    <xf numFmtId="0" fontId="15" fillId="0" borderId="0" xfId="0" applyFont="1" applyAlignment="1">
      <alignment horizontal="left" vertical="top" wrapText="1"/>
    </xf>
    <xf numFmtId="44" fontId="15" fillId="0" borderId="0" xfId="1" applyFont="1" applyAlignment="1"/>
    <xf numFmtId="0" fontId="9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G10" sqref="G10"/>
    </sheetView>
  </sheetViews>
  <sheetFormatPr defaultColWidth="14.3984375" defaultRowHeight="12.75" customHeight="1" x14ac:dyDescent="0.35"/>
  <cols>
    <col min="1" max="1" width="8.06640625" style="33" customWidth="1"/>
    <col min="2" max="2" width="36" style="33" customWidth="1"/>
    <col min="3" max="3" width="11.1328125" style="33" customWidth="1"/>
    <col min="4" max="4" width="12.9296875" style="33" bestFit="1" customWidth="1"/>
    <col min="5" max="5" width="14.19921875" style="33" customWidth="1"/>
    <col min="6" max="6" width="13.86328125" style="33" customWidth="1"/>
    <col min="7" max="7" width="17" style="33" customWidth="1"/>
    <col min="8" max="8" width="21.3984375" style="33" customWidth="1"/>
    <col min="9" max="9" width="20.46484375" style="33" customWidth="1"/>
    <col min="10" max="10" width="14.3984375" style="33"/>
    <col min="11" max="11" width="14.3984375" style="34"/>
    <col min="12" max="16384" width="14.3984375" style="33"/>
  </cols>
  <sheetData>
    <row r="1" spans="1:11" ht="11.65" x14ac:dyDescent="0.35">
      <c r="A1" s="30" t="s">
        <v>88</v>
      </c>
      <c r="B1" s="31"/>
      <c r="C1" s="30"/>
      <c r="D1" s="30"/>
      <c r="E1" s="32"/>
      <c r="F1" s="30"/>
      <c r="G1" s="30"/>
      <c r="H1" s="32"/>
      <c r="I1" s="30"/>
    </row>
    <row r="2" spans="1:11" ht="11.65" x14ac:dyDescent="0.35">
      <c r="A2" s="35"/>
      <c r="B2" s="36"/>
      <c r="C2" s="36"/>
      <c r="D2" s="36"/>
      <c r="E2" s="36"/>
      <c r="F2" s="36"/>
      <c r="G2" s="36"/>
      <c r="H2" s="36"/>
      <c r="I2" s="35"/>
    </row>
    <row r="3" spans="1:11" ht="22.9" x14ac:dyDescent="0.35">
      <c r="A3" s="37"/>
      <c r="B3" s="38" t="s">
        <v>0</v>
      </c>
      <c r="C3" s="39" t="s">
        <v>1</v>
      </c>
      <c r="D3" s="39" t="s">
        <v>2</v>
      </c>
      <c r="E3" s="40" t="s">
        <v>3</v>
      </c>
      <c r="F3" s="39" t="s">
        <v>4</v>
      </c>
      <c r="G3" s="39" t="s">
        <v>87</v>
      </c>
      <c r="H3" s="40" t="s">
        <v>5</v>
      </c>
      <c r="I3" s="41" t="s">
        <v>6</v>
      </c>
      <c r="J3" s="41" t="s">
        <v>89</v>
      </c>
      <c r="K3" s="41" t="s">
        <v>90</v>
      </c>
    </row>
    <row r="4" spans="1:11" ht="11.65" x14ac:dyDescent="0.35">
      <c r="A4" s="42"/>
      <c r="B4" s="43"/>
      <c r="C4" s="44"/>
      <c r="D4" s="44"/>
      <c r="E4" s="45"/>
      <c r="F4" s="44"/>
      <c r="G4" s="44"/>
      <c r="H4" s="45"/>
      <c r="I4" s="46"/>
    </row>
    <row r="5" spans="1:11" ht="11.65" x14ac:dyDescent="0.35">
      <c r="A5" s="42"/>
      <c r="B5" s="38" t="s">
        <v>7</v>
      </c>
      <c r="C5" s="44"/>
      <c r="D5" s="44"/>
      <c r="E5" s="45"/>
      <c r="F5" s="44"/>
      <c r="G5" s="44"/>
      <c r="H5" s="45">
        <f>SUM(G6:G7)</f>
        <v>1440732</v>
      </c>
      <c r="I5" s="46"/>
      <c r="J5" s="45">
        <v>1330320</v>
      </c>
      <c r="K5" s="34">
        <f>(H5-J5)/J5</f>
        <v>8.2996572253292447E-2</v>
      </c>
    </row>
    <row r="6" spans="1:11" ht="11.65" x14ac:dyDescent="0.35">
      <c r="A6" s="42"/>
      <c r="B6" s="43" t="s">
        <v>63</v>
      </c>
      <c r="C6" s="44">
        <v>7</v>
      </c>
      <c r="D6" s="44">
        <v>31</v>
      </c>
      <c r="E6" s="44">
        <v>117361</v>
      </c>
      <c r="F6" s="44">
        <v>12</v>
      </c>
      <c r="G6" s="45">
        <f>E6*F6</f>
        <v>1408332</v>
      </c>
      <c r="H6" s="45"/>
      <c r="I6" s="46"/>
      <c r="J6" s="45"/>
    </row>
    <row r="7" spans="1:11" ht="11.65" x14ac:dyDescent="0.35">
      <c r="A7" s="42"/>
      <c r="B7" s="43" t="s">
        <v>59</v>
      </c>
      <c r="C7" s="44"/>
      <c r="D7" s="44">
        <v>1</v>
      </c>
      <c r="E7" s="45">
        <v>2700</v>
      </c>
      <c r="F7" s="44">
        <v>12</v>
      </c>
      <c r="G7" s="45">
        <f>F7*E7*D7</f>
        <v>32400</v>
      </c>
      <c r="H7" s="45"/>
      <c r="I7" s="46"/>
      <c r="J7" s="45"/>
    </row>
    <row r="8" spans="1:11" ht="11.65" x14ac:dyDescent="0.35">
      <c r="A8" s="42"/>
      <c r="B8" s="43"/>
      <c r="C8" s="44"/>
      <c r="D8" s="44"/>
      <c r="E8" s="45"/>
      <c r="F8" s="44"/>
      <c r="G8" s="45"/>
      <c r="H8" s="45"/>
      <c r="I8" s="46"/>
      <c r="J8" s="45"/>
    </row>
    <row r="9" spans="1:11" ht="11.65" x14ac:dyDescent="0.35">
      <c r="A9" s="42"/>
      <c r="B9" s="38" t="s">
        <v>13</v>
      </c>
      <c r="C9" s="44"/>
      <c r="D9" s="44"/>
      <c r="E9" s="45"/>
      <c r="F9" s="44"/>
      <c r="G9" s="45"/>
      <c r="H9" s="45"/>
      <c r="I9" s="46"/>
      <c r="J9" s="45"/>
    </row>
    <row r="10" spans="1:11" ht="25.5" customHeight="1" x14ac:dyDescent="0.35">
      <c r="A10" s="42"/>
      <c r="B10" s="43" t="s">
        <v>14</v>
      </c>
      <c r="C10" s="44">
        <v>7</v>
      </c>
      <c r="D10" s="44"/>
      <c r="E10" s="45">
        <v>1800</v>
      </c>
      <c r="F10" s="44">
        <v>12</v>
      </c>
      <c r="G10" s="45">
        <f>C10*E10*F10</f>
        <v>151200</v>
      </c>
      <c r="H10" s="45">
        <f>G10</f>
        <v>151200</v>
      </c>
      <c r="I10" s="46"/>
      <c r="J10" s="45">
        <v>163200</v>
      </c>
      <c r="K10" s="34">
        <f>(H10-J10)/J10</f>
        <v>-7.3529411764705885E-2</v>
      </c>
    </row>
    <row r="11" spans="1:11" ht="25.5" customHeight="1" x14ac:dyDescent="0.35">
      <c r="A11" s="42"/>
      <c r="B11" s="43" t="s">
        <v>15</v>
      </c>
      <c r="C11" s="44">
        <v>2</v>
      </c>
      <c r="D11" s="44"/>
      <c r="E11" s="45">
        <v>42000</v>
      </c>
      <c r="F11" s="44">
        <v>1</v>
      </c>
      <c r="G11" s="45">
        <f>E11*F11*C11</f>
        <v>84000</v>
      </c>
      <c r="H11" s="45">
        <f>G11</f>
        <v>84000</v>
      </c>
      <c r="I11" s="46"/>
      <c r="J11" s="45">
        <v>80000</v>
      </c>
      <c r="K11" s="34">
        <f>(H11-J11)/J11</f>
        <v>0.05</v>
      </c>
    </row>
    <row r="12" spans="1:11" ht="38.25" customHeight="1" x14ac:dyDescent="0.35">
      <c r="A12" s="42"/>
      <c r="B12" s="43" t="s">
        <v>19</v>
      </c>
      <c r="C12" s="44">
        <v>0.06</v>
      </c>
      <c r="D12" s="44"/>
      <c r="E12" s="45"/>
      <c r="F12" s="44"/>
      <c r="G12" s="47"/>
      <c r="H12" s="45">
        <v>66000</v>
      </c>
      <c r="I12" s="48"/>
      <c r="J12" s="45">
        <v>66000</v>
      </c>
      <c r="K12" s="34">
        <f>(H12-J12)/J12</f>
        <v>0</v>
      </c>
    </row>
    <row r="13" spans="1:11" ht="11.65" x14ac:dyDescent="0.35">
      <c r="A13" s="42"/>
      <c r="B13" s="43"/>
      <c r="C13" s="44"/>
      <c r="D13" s="44"/>
      <c r="E13" s="45"/>
      <c r="F13" s="44"/>
      <c r="G13" s="47"/>
      <c r="H13" s="45"/>
      <c r="I13" s="48"/>
      <c r="J13" s="45"/>
    </row>
    <row r="14" spans="1:11" ht="25.5" customHeight="1" x14ac:dyDescent="0.35">
      <c r="A14" s="42"/>
      <c r="B14" s="43" t="s">
        <v>65</v>
      </c>
      <c r="C14" s="44">
        <v>1</v>
      </c>
      <c r="D14" s="44"/>
      <c r="E14" s="45">
        <v>110000</v>
      </c>
      <c r="F14" s="44">
        <v>1</v>
      </c>
      <c r="G14" s="45">
        <f>E14*F14*C14</f>
        <v>110000</v>
      </c>
      <c r="H14" s="45">
        <f>G14</f>
        <v>110000</v>
      </c>
      <c r="I14" s="48"/>
      <c r="J14" s="45">
        <v>110000</v>
      </c>
      <c r="K14" s="34">
        <f>(H14-J14)/J14</f>
        <v>0</v>
      </c>
    </row>
    <row r="15" spans="1:11" ht="11.65" x14ac:dyDescent="0.35">
      <c r="A15" s="42"/>
      <c r="B15" s="43"/>
      <c r="C15" s="44"/>
      <c r="D15" s="44"/>
      <c r="E15" s="45"/>
      <c r="F15" s="44"/>
      <c r="G15" s="45"/>
      <c r="H15" s="45"/>
      <c r="I15" s="46"/>
      <c r="J15" s="45"/>
    </row>
    <row r="16" spans="1:11" ht="11.65" x14ac:dyDescent="0.35">
      <c r="A16" s="42"/>
      <c r="B16" s="43"/>
      <c r="C16" s="44"/>
      <c r="D16" s="44"/>
      <c r="E16" s="45"/>
      <c r="F16" s="44"/>
      <c r="G16" s="45"/>
      <c r="H16" s="45"/>
      <c r="I16" s="46"/>
      <c r="J16" s="45"/>
    </row>
    <row r="17" spans="1:11" ht="22.5" x14ac:dyDescent="0.35">
      <c r="A17" s="42"/>
      <c r="B17" s="43" t="s">
        <v>64</v>
      </c>
      <c r="C17" s="44">
        <v>7</v>
      </c>
      <c r="D17" s="44"/>
      <c r="E17" s="45">
        <v>5000</v>
      </c>
      <c r="F17" s="44"/>
      <c r="G17" s="45">
        <f>E17*C17</f>
        <v>35000</v>
      </c>
      <c r="H17" s="45">
        <f>G17</f>
        <v>35000</v>
      </c>
      <c r="I17" s="49"/>
      <c r="J17" s="45">
        <v>32000</v>
      </c>
      <c r="K17" s="34">
        <f>(H17-J17)/J17</f>
        <v>9.375E-2</v>
      </c>
    </row>
    <row r="18" spans="1:11" ht="11.65" x14ac:dyDescent="0.35">
      <c r="A18" s="42"/>
      <c r="B18" s="43" t="s">
        <v>27</v>
      </c>
      <c r="C18" s="44">
        <v>7</v>
      </c>
      <c r="D18" s="44"/>
      <c r="E18" s="45">
        <v>3000</v>
      </c>
      <c r="F18" s="44"/>
      <c r="G18" s="45">
        <f>E18*C18</f>
        <v>21000</v>
      </c>
      <c r="H18" s="45">
        <f>G18</f>
        <v>21000</v>
      </c>
      <c r="I18" s="46"/>
      <c r="J18" s="45">
        <v>24000</v>
      </c>
      <c r="K18" s="34">
        <f>(H18-J18)/J18</f>
        <v>-0.125</v>
      </c>
    </row>
    <row r="19" spans="1:11" ht="11.65" x14ac:dyDescent="0.35">
      <c r="A19" s="42"/>
      <c r="B19" s="50" t="s">
        <v>28</v>
      </c>
      <c r="C19" s="50"/>
      <c r="D19" s="50"/>
      <c r="E19" s="50"/>
      <c r="F19" s="50"/>
      <c r="G19" s="47"/>
      <c r="H19" s="47">
        <f>SUM(H5:H18)</f>
        <v>1907932</v>
      </c>
      <c r="I19" s="46"/>
      <c r="J19" s="47">
        <v>1805520</v>
      </c>
      <c r="K19" s="34">
        <f>(H19-J19)/J19</f>
        <v>5.6721609287075189E-2</v>
      </c>
    </row>
    <row r="20" spans="1:11" ht="11.65" x14ac:dyDescent="0.35">
      <c r="A20" s="42"/>
      <c r="B20" s="38"/>
      <c r="C20" s="44"/>
      <c r="D20" s="44"/>
      <c r="E20" s="45"/>
      <c r="F20" s="44"/>
      <c r="G20" s="45"/>
      <c r="H20" s="45"/>
      <c r="I20" s="46"/>
      <c r="J20" s="45"/>
    </row>
    <row r="21" spans="1:11" ht="11.65" x14ac:dyDescent="0.35">
      <c r="A21" s="42"/>
      <c r="B21" s="43"/>
      <c r="C21" s="44" t="s">
        <v>29</v>
      </c>
      <c r="D21" s="44" t="s">
        <v>30</v>
      </c>
      <c r="E21" s="45" t="s">
        <v>31</v>
      </c>
      <c r="F21" s="44" t="s">
        <v>32</v>
      </c>
      <c r="G21" s="45"/>
      <c r="H21" s="47" t="s">
        <v>33</v>
      </c>
      <c r="I21" s="46"/>
      <c r="J21" s="47"/>
    </row>
    <row r="22" spans="1:11" ht="11.65" x14ac:dyDescent="0.35">
      <c r="A22" s="42"/>
      <c r="B22" s="38" t="s">
        <v>34</v>
      </c>
      <c r="C22" s="44">
        <v>7</v>
      </c>
      <c r="D22" s="44">
        <v>600</v>
      </c>
      <c r="E22" s="45">
        <v>40</v>
      </c>
      <c r="F22" s="44">
        <v>10</v>
      </c>
      <c r="G22" s="45">
        <f>-D22*E22*F22</f>
        <v>-240000</v>
      </c>
      <c r="H22" s="47">
        <f>G22</f>
        <v>-240000</v>
      </c>
      <c r="I22" s="46"/>
      <c r="J22" s="47">
        <v>-245000</v>
      </c>
      <c r="K22" s="34">
        <f>(H22-J22)/J22</f>
        <v>-2.0408163265306121E-2</v>
      </c>
    </row>
    <row r="23" spans="1:11" ht="11.65" x14ac:dyDescent="0.35">
      <c r="A23" s="42"/>
      <c r="B23" s="43"/>
      <c r="C23" s="44"/>
      <c r="D23" s="44"/>
      <c r="E23" s="45"/>
      <c r="F23" s="44"/>
      <c r="G23" s="44"/>
      <c r="H23" s="45"/>
      <c r="I23" s="46"/>
    </row>
    <row r="24" spans="1:11" ht="11.65" x14ac:dyDescent="0.35">
      <c r="A24" s="42"/>
      <c r="B24" s="43"/>
      <c r="C24" s="44"/>
      <c r="D24" s="44"/>
      <c r="E24" s="45"/>
      <c r="F24" s="44"/>
      <c r="G24" s="44"/>
      <c r="H24" s="45"/>
      <c r="I24" s="46"/>
    </row>
    <row r="25" spans="1:11" ht="11.65" x14ac:dyDescent="0.35">
      <c r="A25" s="42"/>
      <c r="B25" s="38" t="s">
        <v>35</v>
      </c>
      <c r="C25" s="50"/>
      <c r="D25" s="50"/>
      <c r="E25" s="47"/>
      <c r="F25" s="50"/>
      <c r="G25" s="47"/>
      <c r="H25" s="47">
        <f>H19+H22</f>
        <v>1667932</v>
      </c>
      <c r="I25" s="46"/>
      <c r="J25" s="47">
        <v>1560520</v>
      </c>
      <c r="K25" s="34">
        <f>(H25-J25)/J25</f>
        <v>6.8830902519672929E-2</v>
      </c>
    </row>
    <row r="26" spans="1:11" ht="11.65" x14ac:dyDescent="0.35">
      <c r="A26" s="35"/>
      <c r="B26" s="51"/>
      <c r="C26" s="51"/>
      <c r="D26" s="51"/>
      <c r="E26" s="51"/>
      <c r="F26" s="51"/>
      <c r="G26" s="51"/>
      <c r="I26" s="35"/>
    </row>
    <row r="27" spans="1:11" ht="11.65" x14ac:dyDescent="0.35">
      <c r="A27" s="35"/>
      <c r="B27" s="35"/>
      <c r="C27" s="35"/>
      <c r="D27" s="35"/>
      <c r="E27" s="35"/>
      <c r="G27" s="31" t="s">
        <v>36</v>
      </c>
      <c r="H27" s="30">
        <v>66</v>
      </c>
      <c r="I27" s="35"/>
    </row>
    <row r="28" spans="1:11" ht="11.65" x14ac:dyDescent="0.35">
      <c r="A28" s="35"/>
      <c r="B28" s="35"/>
      <c r="C28" s="35"/>
      <c r="D28" s="35"/>
      <c r="E28" s="35"/>
      <c r="G28" s="30" t="s">
        <v>37</v>
      </c>
      <c r="H28" s="52">
        <f>H25/H27</f>
        <v>25271.696969696968</v>
      </c>
      <c r="I28" s="35"/>
      <c r="J28" s="53">
        <f>14700+9881</f>
        <v>24581</v>
      </c>
      <c r="K28" s="34">
        <f>(H28-J28)/J28</f>
        <v>2.8098814926039141E-2</v>
      </c>
    </row>
    <row r="29" spans="1:11" ht="11.65" x14ac:dyDescent="0.35">
      <c r="A29" s="35"/>
      <c r="B29" s="35"/>
      <c r="C29" s="35"/>
      <c r="D29" s="35"/>
      <c r="E29" s="35"/>
      <c r="F29" s="35"/>
      <c r="G29" s="35"/>
      <c r="H29" s="35"/>
      <c r="I29" s="35"/>
    </row>
    <row r="30" spans="1:11" ht="11.65" x14ac:dyDescent="0.35">
      <c r="A30" s="35"/>
      <c r="B30" s="35"/>
      <c r="C30" s="35"/>
      <c r="D30" s="35"/>
      <c r="E30" s="35"/>
      <c r="F30" s="35"/>
      <c r="G30" s="35"/>
      <c r="H30" s="35"/>
      <c r="I30" s="35"/>
    </row>
    <row r="31" spans="1:11" ht="11.65" x14ac:dyDescent="0.35">
      <c r="A31" s="35"/>
      <c r="B31" s="54"/>
      <c r="C31" s="35"/>
      <c r="D31" s="35"/>
      <c r="E31" s="35"/>
      <c r="F31" s="35"/>
      <c r="G31" s="30" t="s">
        <v>91</v>
      </c>
      <c r="H31" s="47">
        <v>681000</v>
      </c>
      <c r="I31" s="35"/>
    </row>
    <row r="32" spans="1:11" ht="11.65" x14ac:dyDescent="0.35">
      <c r="A32" s="35"/>
      <c r="B32" s="54"/>
      <c r="C32" s="35"/>
      <c r="D32" s="35"/>
      <c r="E32" s="35"/>
      <c r="F32" s="35"/>
      <c r="G32" s="35" t="s">
        <v>92</v>
      </c>
      <c r="H32" s="47">
        <f>H25-H31</f>
        <v>986932</v>
      </c>
      <c r="I32" s="35"/>
    </row>
    <row r="33" spans="1:9" ht="11.65" x14ac:dyDescent="0.35">
      <c r="A33" s="35"/>
      <c r="B33" s="54"/>
      <c r="C33" s="35"/>
      <c r="D33" s="35"/>
      <c r="E33" s="35"/>
      <c r="F33" s="35"/>
      <c r="G33" s="35" t="s">
        <v>93</v>
      </c>
      <c r="H33" s="55">
        <f>H32/H27</f>
        <v>14953.515151515152</v>
      </c>
      <c r="I33" s="35"/>
    </row>
  </sheetData>
  <phoneticPr fontId="0" type="noConversion"/>
  <printOptions headings="1" gridLines="1"/>
  <pageMargins left="0.25" right="0.25" top="0.25" bottom="0.25" header="0.5" footer="0.5"/>
  <pageSetup paperSize="9" scale="77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zoomScale="70" zoomScaleNormal="70" workbookViewId="0">
      <selection activeCell="C23" sqref="C23"/>
    </sheetView>
  </sheetViews>
  <sheetFormatPr defaultColWidth="14.3984375" defaultRowHeight="12.75" customHeight="1" x14ac:dyDescent="0.35"/>
  <cols>
    <col min="1" max="1" width="8.1328125" customWidth="1"/>
    <col min="2" max="2" width="29.3984375" customWidth="1"/>
    <col min="3" max="3" width="28.1328125" customWidth="1"/>
    <col min="4" max="4" width="24.86328125" customWidth="1"/>
    <col min="5" max="5" width="11.59765625" bestFit="1" customWidth="1"/>
    <col min="6" max="6" width="8.1328125" customWidth="1"/>
  </cols>
  <sheetData>
    <row r="1" spans="1:6" ht="20.25" customHeight="1" x14ac:dyDescent="0.35">
      <c r="A1" s="56" t="s">
        <v>79</v>
      </c>
      <c r="B1" s="57"/>
      <c r="C1" s="57"/>
      <c r="D1" s="57"/>
      <c r="E1" s="20"/>
      <c r="F1" s="1"/>
    </row>
    <row r="2" spans="1:6" ht="45.75" customHeight="1" x14ac:dyDescent="0.4">
      <c r="A2" s="4" t="s">
        <v>8</v>
      </c>
      <c r="B2" s="4" t="s">
        <v>9</v>
      </c>
      <c r="C2" s="4" t="s">
        <v>10</v>
      </c>
      <c r="D2" s="26" t="s">
        <v>80</v>
      </c>
      <c r="E2" s="27" t="s">
        <v>81</v>
      </c>
      <c r="F2" s="1"/>
    </row>
    <row r="3" spans="1:6" ht="13.15" x14ac:dyDescent="0.4">
      <c r="A3" s="3">
        <v>1</v>
      </c>
      <c r="B3" s="8" t="s">
        <v>16</v>
      </c>
      <c r="C3" s="3" t="s">
        <v>57</v>
      </c>
      <c r="D3" s="28">
        <v>3850.0000000000005</v>
      </c>
      <c r="E3" s="23">
        <f>D3*1.06</f>
        <v>4081.0000000000009</v>
      </c>
      <c r="F3" s="1"/>
    </row>
    <row r="4" spans="1:6" ht="13.15" x14ac:dyDescent="0.4">
      <c r="A4" s="3">
        <v>2</v>
      </c>
      <c r="B4" s="8" t="s">
        <v>40</v>
      </c>
      <c r="C4" s="3" t="s">
        <v>24</v>
      </c>
      <c r="D4" s="28">
        <v>6050.0000000000009</v>
      </c>
      <c r="E4" s="23">
        <f t="shared" ref="E4:E33" si="0">D4*1.06</f>
        <v>6413.0000000000009</v>
      </c>
      <c r="F4" s="1"/>
    </row>
    <row r="5" spans="1:6" ht="13.15" x14ac:dyDescent="0.4">
      <c r="A5" s="3">
        <v>3</v>
      </c>
      <c r="B5" s="8" t="s">
        <v>18</v>
      </c>
      <c r="C5" s="3" t="s">
        <v>11</v>
      </c>
      <c r="D5" s="28">
        <v>2988.7000000000003</v>
      </c>
      <c r="E5" s="23">
        <f t="shared" si="0"/>
        <v>3168.0220000000004</v>
      </c>
      <c r="F5" s="1"/>
    </row>
    <row r="6" spans="1:6" ht="13.15" x14ac:dyDescent="0.4">
      <c r="A6" s="3">
        <v>4</v>
      </c>
      <c r="B6" s="8" t="s">
        <v>17</v>
      </c>
      <c r="C6" s="3" t="s">
        <v>11</v>
      </c>
      <c r="D6" s="28">
        <v>3109.7000000000007</v>
      </c>
      <c r="E6" s="23">
        <f t="shared" si="0"/>
        <v>3296.2820000000011</v>
      </c>
      <c r="F6" s="1"/>
    </row>
    <row r="7" spans="1:6" ht="13.15" x14ac:dyDescent="0.4">
      <c r="A7" s="3">
        <v>5</v>
      </c>
      <c r="B7" s="8" t="s">
        <v>41</v>
      </c>
      <c r="C7" s="3" t="s">
        <v>11</v>
      </c>
      <c r="D7" s="28">
        <v>3351.7000000000007</v>
      </c>
      <c r="E7" s="23">
        <f t="shared" si="0"/>
        <v>3552.802000000001</v>
      </c>
      <c r="F7" s="1"/>
    </row>
    <row r="8" spans="1:6" ht="13.15" x14ac:dyDescent="0.4">
      <c r="A8" s="3">
        <v>6</v>
      </c>
      <c r="B8" s="8" t="s">
        <v>42</v>
      </c>
      <c r="C8" s="3" t="s">
        <v>11</v>
      </c>
      <c r="D8" s="28">
        <v>3351.7000000000007</v>
      </c>
      <c r="E8" s="23">
        <f t="shared" si="0"/>
        <v>3552.802000000001</v>
      </c>
      <c r="F8" s="1"/>
    </row>
    <row r="9" spans="1:6" ht="13.15" x14ac:dyDescent="0.4">
      <c r="A9" s="3">
        <v>7</v>
      </c>
      <c r="B9" s="8" t="s">
        <v>43</v>
      </c>
      <c r="C9" s="3" t="s">
        <v>11</v>
      </c>
      <c r="D9" s="28">
        <v>3617.900000000001</v>
      </c>
      <c r="E9" s="23">
        <f t="shared" si="0"/>
        <v>3834.9740000000011</v>
      </c>
      <c r="F9" s="1"/>
    </row>
    <row r="10" spans="1:6" ht="13.15" x14ac:dyDescent="0.4">
      <c r="A10" s="3">
        <v>8</v>
      </c>
      <c r="B10" s="8" t="s">
        <v>44</v>
      </c>
      <c r="C10" s="3" t="s">
        <v>11</v>
      </c>
      <c r="D10" s="28">
        <v>3617.900000000001</v>
      </c>
      <c r="E10" s="23">
        <f t="shared" si="0"/>
        <v>3834.9740000000011</v>
      </c>
      <c r="F10" s="1"/>
    </row>
    <row r="11" spans="1:6" ht="13.15" x14ac:dyDescent="0.4">
      <c r="A11" s="3">
        <v>9</v>
      </c>
      <c r="B11" s="8" t="s">
        <v>45</v>
      </c>
      <c r="C11" s="3" t="s">
        <v>11</v>
      </c>
      <c r="D11" s="28">
        <v>3109.7000000000007</v>
      </c>
      <c r="E11" s="23">
        <f t="shared" si="0"/>
        <v>3296.2820000000011</v>
      </c>
      <c r="F11" s="1"/>
    </row>
    <row r="12" spans="1:6" ht="13.15" x14ac:dyDescent="0.4">
      <c r="A12" s="3">
        <v>10</v>
      </c>
      <c r="B12" s="8" t="s">
        <v>46</v>
      </c>
      <c r="C12" s="3" t="s">
        <v>11</v>
      </c>
      <c r="D12" s="28">
        <v>3012.9</v>
      </c>
      <c r="E12" s="23">
        <f t="shared" si="0"/>
        <v>3193.6740000000004</v>
      </c>
      <c r="F12" s="1"/>
    </row>
    <row r="13" spans="1:6" ht="13.15" x14ac:dyDescent="0.4">
      <c r="A13" s="3">
        <v>11</v>
      </c>
      <c r="B13" s="8" t="s">
        <v>47</v>
      </c>
      <c r="C13" s="3" t="s">
        <v>11</v>
      </c>
      <c r="D13" s="28">
        <v>3496.900000000001</v>
      </c>
      <c r="E13" s="23">
        <f t="shared" si="0"/>
        <v>3706.7140000000013</v>
      </c>
      <c r="F13" s="1"/>
    </row>
    <row r="14" spans="1:6" ht="13.15" x14ac:dyDescent="0.4">
      <c r="A14" s="3">
        <v>12</v>
      </c>
      <c r="B14" s="8" t="s">
        <v>48</v>
      </c>
      <c r="C14" s="3" t="s">
        <v>57</v>
      </c>
      <c r="D14" s="28">
        <v>4222.9000000000005</v>
      </c>
      <c r="E14" s="23">
        <f t="shared" si="0"/>
        <v>4476.2740000000013</v>
      </c>
      <c r="F14" s="1"/>
    </row>
    <row r="15" spans="1:6" ht="13.15" x14ac:dyDescent="0.4">
      <c r="A15" s="3">
        <v>13</v>
      </c>
      <c r="B15" s="8" t="s">
        <v>49</v>
      </c>
      <c r="C15" s="3" t="s">
        <v>11</v>
      </c>
      <c r="D15" s="28">
        <v>3496.900000000001</v>
      </c>
      <c r="E15" s="23">
        <f t="shared" si="0"/>
        <v>3706.7140000000013</v>
      </c>
      <c r="F15" s="1"/>
    </row>
    <row r="16" spans="1:6" ht="13.15" x14ac:dyDescent="0.4">
      <c r="A16" s="3">
        <v>14</v>
      </c>
      <c r="B16" s="8" t="s">
        <v>20</v>
      </c>
      <c r="C16" s="3" t="s">
        <v>11</v>
      </c>
      <c r="D16" s="28">
        <v>3496.900000000001</v>
      </c>
      <c r="E16" s="23">
        <f t="shared" si="0"/>
        <v>3706.7140000000013</v>
      </c>
      <c r="F16" s="1"/>
    </row>
    <row r="17" spans="1:6" ht="13.15" x14ac:dyDescent="0.4">
      <c r="A17" s="3">
        <v>15</v>
      </c>
      <c r="B17" s="8" t="s">
        <v>50</v>
      </c>
      <c r="C17" s="3" t="s">
        <v>11</v>
      </c>
      <c r="D17" s="28">
        <v>3375.9000000000005</v>
      </c>
      <c r="E17" s="23">
        <f t="shared" si="0"/>
        <v>3578.4540000000006</v>
      </c>
      <c r="F17" s="1"/>
    </row>
    <row r="18" spans="1:6" ht="13.15" x14ac:dyDescent="0.4">
      <c r="A18" s="3">
        <v>16</v>
      </c>
      <c r="B18" s="8" t="s">
        <v>51</v>
      </c>
      <c r="C18" s="3" t="s">
        <v>11</v>
      </c>
      <c r="D18" s="28">
        <v>3496.900000000001</v>
      </c>
      <c r="E18" s="23">
        <f t="shared" si="0"/>
        <v>3706.7140000000013</v>
      </c>
      <c r="F18" s="1"/>
    </row>
    <row r="19" spans="1:6" ht="13.15" x14ac:dyDescent="0.4">
      <c r="A19" s="3">
        <v>17</v>
      </c>
      <c r="B19" s="8" t="s">
        <v>21</v>
      </c>
      <c r="C19" s="3" t="s">
        <v>11</v>
      </c>
      <c r="D19" s="28">
        <v>3496.900000000001</v>
      </c>
      <c r="E19" s="23">
        <f t="shared" si="0"/>
        <v>3706.7140000000013</v>
      </c>
      <c r="F19" s="1"/>
    </row>
    <row r="20" spans="1:6" ht="13.15" x14ac:dyDescent="0.4">
      <c r="A20" s="3">
        <v>18</v>
      </c>
      <c r="B20" s="8" t="s">
        <v>52</v>
      </c>
      <c r="C20" s="3" t="s">
        <v>11</v>
      </c>
      <c r="D20" s="28">
        <v>2746.7000000000003</v>
      </c>
      <c r="E20" s="23">
        <f t="shared" si="0"/>
        <v>2911.5020000000004</v>
      </c>
      <c r="F20" s="1"/>
    </row>
    <row r="21" spans="1:6" ht="13.15" x14ac:dyDescent="0.4">
      <c r="A21" s="3">
        <v>19</v>
      </c>
      <c r="B21" s="8" t="s">
        <v>53</v>
      </c>
      <c r="C21" s="3" t="s">
        <v>11</v>
      </c>
      <c r="D21" s="28">
        <v>3109.7000000000007</v>
      </c>
      <c r="E21" s="23">
        <f t="shared" si="0"/>
        <v>3296.2820000000011</v>
      </c>
      <c r="F21" s="1"/>
    </row>
    <row r="22" spans="1:6" ht="13.15" x14ac:dyDescent="0.4">
      <c r="A22" s="3">
        <v>20</v>
      </c>
      <c r="B22" s="8" t="s">
        <v>12</v>
      </c>
      <c r="C22" s="3" t="s">
        <v>11</v>
      </c>
      <c r="D22" s="28">
        <v>2891.9</v>
      </c>
      <c r="E22" s="23">
        <f t="shared" si="0"/>
        <v>3065.4140000000002</v>
      </c>
      <c r="F22" s="1"/>
    </row>
    <row r="23" spans="1:6" ht="13.15" x14ac:dyDescent="0.4">
      <c r="A23" s="3">
        <v>21</v>
      </c>
      <c r="B23" s="8" t="s">
        <v>54</v>
      </c>
      <c r="C23" s="3" t="s">
        <v>11</v>
      </c>
      <c r="D23" s="28">
        <v>2625.7000000000003</v>
      </c>
      <c r="E23" s="23">
        <f t="shared" si="0"/>
        <v>2783.2420000000006</v>
      </c>
      <c r="F23" s="1"/>
    </row>
    <row r="24" spans="1:6" ht="13.15" x14ac:dyDescent="0.4">
      <c r="A24" s="3">
        <v>22</v>
      </c>
      <c r="B24" s="8" t="s">
        <v>22</v>
      </c>
      <c r="C24" s="3" t="s">
        <v>11</v>
      </c>
      <c r="D24" s="28">
        <v>2625.7000000000003</v>
      </c>
      <c r="E24" s="23">
        <f t="shared" si="0"/>
        <v>2783.2420000000006</v>
      </c>
      <c r="F24" s="1"/>
    </row>
    <row r="25" spans="1:6" ht="13.15" x14ac:dyDescent="0.4">
      <c r="A25" s="3">
        <v>23</v>
      </c>
      <c r="B25" s="7" t="s">
        <v>55</v>
      </c>
      <c r="C25" s="3" t="s">
        <v>11</v>
      </c>
      <c r="D25" s="28">
        <v>2649.9</v>
      </c>
      <c r="E25" s="23">
        <f t="shared" si="0"/>
        <v>2808.8940000000002</v>
      </c>
      <c r="F25" s="1"/>
    </row>
    <row r="26" spans="1:6" ht="13.15" x14ac:dyDescent="0.4">
      <c r="A26" s="3">
        <v>24</v>
      </c>
      <c r="B26" s="7" t="s">
        <v>23</v>
      </c>
      <c r="C26" s="3" t="s">
        <v>11</v>
      </c>
      <c r="D26" s="28">
        <v>2649.9</v>
      </c>
      <c r="E26" s="23">
        <f t="shared" si="0"/>
        <v>2808.8940000000002</v>
      </c>
      <c r="F26" s="1"/>
    </row>
    <row r="27" spans="1:6" ht="13.15" x14ac:dyDescent="0.4">
      <c r="A27" s="3">
        <v>25</v>
      </c>
      <c r="B27" s="8" t="s">
        <v>25</v>
      </c>
      <c r="C27" s="3" t="s">
        <v>11</v>
      </c>
      <c r="D27" s="28">
        <v>3351.7000000000007</v>
      </c>
      <c r="E27" s="23">
        <f t="shared" si="0"/>
        <v>3552.802000000001</v>
      </c>
      <c r="F27" s="1"/>
    </row>
    <row r="28" spans="1:6" ht="13.15" x14ac:dyDescent="0.4">
      <c r="A28" s="3">
        <v>26</v>
      </c>
      <c r="B28" s="8" t="s">
        <v>56</v>
      </c>
      <c r="C28" s="3" t="s">
        <v>11</v>
      </c>
      <c r="D28" s="28">
        <v>4622.2000000000007</v>
      </c>
      <c r="E28" s="23">
        <f t="shared" si="0"/>
        <v>4899.5320000000011</v>
      </c>
      <c r="F28" s="1"/>
    </row>
    <row r="29" spans="1:6" ht="13.15" x14ac:dyDescent="0.4">
      <c r="A29" s="3">
        <v>27</v>
      </c>
      <c r="B29" s="14" t="s">
        <v>82</v>
      </c>
      <c r="C29" s="3" t="s">
        <v>58</v>
      </c>
      <c r="D29" s="28">
        <v>6655.0000000000018</v>
      </c>
      <c r="E29" s="23">
        <f t="shared" si="0"/>
        <v>7054.300000000002</v>
      </c>
      <c r="F29" s="1"/>
    </row>
    <row r="30" spans="1:6" ht="13.15" x14ac:dyDescent="0.4">
      <c r="A30" s="3">
        <v>28</v>
      </c>
      <c r="B30" s="3" t="s">
        <v>26</v>
      </c>
      <c r="C30" s="3" t="s">
        <v>11</v>
      </c>
      <c r="D30" s="28">
        <v>3388.0000000000009</v>
      </c>
      <c r="E30" s="23">
        <f t="shared" si="0"/>
        <v>3591.2800000000011</v>
      </c>
      <c r="F30" s="1"/>
    </row>
    <row r="31" spans="1:6" ht="13.15" x14ac:dyDescent="0.4">
      <c r="A31" s="3">
        <v>29</v>
      </c>
      <c r="B31" s="13" t="s">
        <v>75</v>
      </c>
      <c r="C31" s="3" t="s">
        <v>57</v>
      </c>
      <c r="D31" s="28">
        <v>4400</v>
      </c>
      <c r="E31" s="23">
        <f t="shared" si="0"/>
        <v>4664</v>
      </c>
      <c r="F31" s="1"/>
    </row>
    <row r="32" spans="1:6" ht="13.15" x14ac:dyDescent="0.4">
      <c r="A32" s="3">
        <v>30</v>
      </c>
      <c r="B32" s="13" t="s">
        <v>76</v>
      </c>
      <c r="C32" s="3" t="s">
        <v>11</v>
      </c>
      <c r="D32" s="28">
        <v>2750</v>
      </c>
      <c r="E32" s="23">
        <f t="shared" si="0"/>
        <v>2915</v>
      </c>
      <c r="F32" s="1"/>
    </row>
    <row r="33" spans="1:6" ht="13.15" x14ac:dyDescent="0.4">
      <c r="A33" s="3">
        <v>31</v>
      </c>
      <c r="B33" s="13" t="s">
        <v>77</v>
      </c>
      <c r="C33" s="3" t="s">
        <v>11</v>
      </c>
      <c r="D33" s="28">
        <v>2750</v>
      </c>
      <c r="E33" s="23">
        <f t="shared" si="0"/>
        <v>2915</v>
      </c>
      <c r="F33" s="1"/>
    </row>
    <row r="34" spans="1:6" ht="13.15" x14ac:dyDescent="0.4">
      <c r="A34" s="3">
        <v>32</v>
      </c>
      <c r="B34" s="14" t="s">
        <v>83</v>
      </c>
      <c r="C34" s="3" t="s">
        <v>11</v>
      </c>
      <c r="D34" s="29" t="s">
        <v>84</v>
      </c>
      <c r="E34" s="24">
        <v>2500</v>
      </c>
      <c r="F34" s="1"/>
    </row>
    <row r="35" spans="1:6" x14ac:dyDescent="0.35">
      <c r="A35" s="3"/>
      <c r="B35" s="2" t="s">
        <v>60</v>
      </c>
      <c r="C35" s="15">
        <v>2017</v>
      </c>
      <c r="D35" s="17">
        <f>SUM(D3:D33)</f>
        <v>108359.9</v>
      </c>
      <c r="E35" s="22">
        <f>SUM(E3:E34)</f>
        <v>117361.49400000001</v>
      </c>
      <c r="F35" s="1"/>
    </row>
    <row r="36" spans="1:6" x14ac:dyDescent="0.35">
      <c r="A36" s="3"/>
      <c r="B36" s="2" t="s">
        <v>61</v>
      </c>
      <c r="C36" s="9">
        <v>0.06</v>
      </c>
      <c r="D36" s="17"/>
      <c r="E36" s="20"/>
      <c r="F36" s="1"/>
    </row>
    <row r="37" spans="1:6" x14ac:dyDescent="0.35">
      <c r="A37" s="3"/>
      <c r="B37" s="3"/>
      <c r="C37" s="3"/>
      <c r="D37" s="18"/>
      <c r="E37" s="21"/>
      <c r="F37" s="1"/>
    </row>
    <row r="38" spans="1:6" x14ac:dyDescent="0.35">
      <c r="A38" s="16"/>
      <c r="B38" s="16" t="s">
        <v>62</v>
      </c>
      <c r="C38" s="16">
        <v>2018</v>
      </c>
      <c r="D38" s="19"/>
      <c r="E38" s="22">
        <f>SUM(E3:E34)</f>
        <v>117361.49400000001</v>
      </c>
      <c r="F38" s="1"/>
    </row>
    <row r="39" spans="1:6" x14ac:dyDescent="0.35">
      <c r="A39" s="3"/>
      <c r="B39" s="3"/>
      <c r="C39" s="3"/>
      <c r="D39" s="18"/>
      <c r="E39" s="20"/>
      <c r="F39" s="1"/>
    </row>
    <row r="40" spans="1:6" x14ac:dyDescent="0.35">
      <c r="A40" s="3"/>
      <c r="B40" s="3"/>
      <c r="C40" s="3"/>
      <c r="D40" s="18"/>
      <c r="E40" s="20"/>
      <c r="F40" s="1"/>
    </row>
    <row r="41" spans="1:6" x14ac:dyDescent="0.35">
      <c r="A41" s="5"/>
      <c r="B41" s="5"/>
      <c r="C41" s="5"/>
      <c r="D41" s="5"/>
      <c r="E41" s="1"/>
      <c r="F41" s="1"/>
    </row>
    <row r="42" spans="1:6" ht="13.15" x14ac:dyDescent="0.4">
      <c r="A42" s="1"/>
      <c r="B42" s="1"/>
      <c r="C42" s="1"/>
      <c r="D42" s="6"/>
      <c r="E42" s="1"/>
      <c r="F42" s="1"/>
    </row>
    <row r="43" spans="1:6" x14ac:dyDescent="0.35">
      <c r="A43" s="1"/>
      <c r="B43" s="1"/>
      <c r="C43" s="1"/>
      <c r="D43" s="1"/>
      <c r="E43" s="1"/>
      <c r="F43" s="1"/>
    </row>
    <row r="44" spans="1:6" x14ac:dyDescent="0.35">
      <c r="A44" s="1"/>
      <c r="B44" s="1"/>
      <c r="C44" s="1"/>
      <c r="D44" s="1"/>
      <c r="E44" s="1"/>
      <c r="F44" s="1"/>
    </row>
    <row r="45" spans="1:6" x14ac:dyDescent="0.35">
      <c r="A45" s="1"/>
      <c r="B45" s="1"/>
      <c r="C45" s="1"/>
      <c r="D45" s="1"/>
      <c r="E45" s="1"/>
      <c r="F45" s="1"/>
    </row>
    <row r="46" spans="1:6" x14ac:dyDescent="0.35">
      <c r="A46" s="1"/>
      <c r="B46" s="1"/>
      <c r="C46" s="1"/>
      <c r="D46" s="1"/>
      <c r="E46" s="1"/>
      <c r="F46" s="1"/>
    </row>
    <row r="47" spans="1:6" x14ac:dyDescent="0.35">
      <c r="A47" s="1"/>
      <c r="B47" s="1"/>
      <c r="C47" s="1"/>
      <c r="D47" s="1"/>
      <c r="E47" s="1"/>
      <c r="F47" s="1"/>
    </row>
    <row r="48" spans="1:6" x14ac:dyDescent="0.35">
      <c r="A48" s="1"/>
      <c r="B48" s="1"/>
      <c r="C48" s="1"/>
      <c r="D48" s="1"/>
      <c r="E48" s="1"/>
      <c r="F48" s="1"/>
    </row>
    <row r="49" spans="1:6" x14ac:dyDescent="0.35">
      <c r="A49" s="1"/>
      <c r="B49" s="1"/>
      <c r="C49" s="1"/>
      <c r="D49" s="1"/>
      <c r="E49" s="1"/>
      <c r="F49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C17" sqref="C17"/>
    </sheetView>
  </sheetViews>
  <sheetFormatPr defaultColWidth="8.86328125" defaultRowHeight="12.75" x14ac:dyDescent="0.35"/>
  <cols>
    <col min="1" max="1" width="21.3984375" style="11" bestFit="1" customWidth="1"/>
    <col min="2" max="2" width="13.1328125" style="11" bestFit="1" customWidth="1"/>
    <col min="3" max="3" width="15.1328125" style="11" bestFit="1" customWidth="1"/>
    <col min="4" max="4" width="12.86328125" style="11" bestFit="1" customWidth="1"/>
    <col min="5" max="5" width="51.1328125" style="11" bestFit="1" customWidth="1"/>
    <col min="6" max="16384" width="8.86328125" style="11"/>
  </cols>
  <sheetData>
    <row r="1" spans="1:5" ht="12.75" customHeight="1" x14ac:dyDescent="0.45">
      <c r="A1" s="10" t="s">
        <v>66</v>
      </c>
      <c r="B1" s="10" t="s">
        <v>67</v>
      </c>
      <c r="C1" s="10" t="s">
        <v>68</v>
      </c>
      <c r="D1" s="10" t="s">
        <v>69</v>
      </c>
      <c r="E1" s="10" t="s">
        <v>6</v>
      </c>
    </row>
    <row r="2" spans="1:5" ht="12.75" customHeight="1" x14ac:dyDescent="0.35">
      <c r="A2" s="12" t="s">
        <v>70</v>
      </c>
      <c r="B2" s="12">
        <v>72</v>
      </c>
      <c r="C2" s="12">
        <v>83</v>
      </c>
      <c r="D2" s="12">
        <f>C2+B2</f>
        <v>155</v>
      </c>
      <c r="E2" s="25" t="s">
        <v>85</v>
      </c>
    </row>
    <row r="3" spans="1:5" ht="12.75" customHeight="1" x14ac:dyDescent="0.35">
      <c r="A3" s="12" t="s">
        <v>71</v>
      </c>
      <c r="B3" s="12">
        <v>71</v>
      </c>
      <c r="C3" s="12">
        <v>81</v>
      </c>
      <c r="D3" s="12">
        <f t="shared" ref="D3:D8" si="0">C3+B3</f>
        <v>152</v>
      </c>
      <c r="E3" s="25" t="s">
        <v>85</v>
      </c>
    </row>
    <row r="4" spans="1:5" ht="12.75" customHeight="1" x14ac:dyDescent="0.35">
      <c r="A4" s="12" t="s">
        <v>72</v>
      </c>
      <c r="B4" s="12">
        <v>74</v>
      </c>
      <c r="C4" s="12">
        <v>70</v>
      </c>
      <c r="D4" s="12">
        <f t="shared" si="0"/>
        <v>144</v>
      </c>
      <c r="E4" s="25" t="s">
        <v>86</v>
      </c>
    </row>
    <row r="5" spans="1:5" ht="12.75" customHeight="1" x14ac:dyDescent="0.35">
      <c r="A5" s="25" t="s">
        <v>78</v>
      </c>
      <c r="B5" s="12">
        <v>40</v>
      </c>
      <c r="C5" s="12">
        <v>52</v>
      </c>
      <c r="D5" s="12">
        <f t="shared" si="0"/>
        <v>92</v>
      </c>
      <c r="E5" s="25" t="s">
        <v>86</v>
      </c>
    </row>
    <row r="6" spans="1:5" ht="12.75" customHeight="1" x14ac:dyDescent="0.35">
      <c r="A6" s="12" t="s">
        <v>38</v>
      </c>
      <c r="B6" s="12">
        <v>45</v>
      </c>
      <c r="C6" s="12">
        <v>41</v>
      </c>
      <c r="D6" s="12">
        <f t="shared" si="0"/>
        <v>86</v>
      </c>
      <c r="E6" s="25" t="s">
        <v>86</v>
      </c>
    </row>
    <row r="7" spans="1:5" ht="12.75" customHeight="1" x14ac:dyDescent="0.35">
      <c r="A7" s="12" t="s">
        <v>73</v>
      </c>
      <c r="B7" s="12">
        <v>54</v>
      </c>
      <c r="C7" s="12">
        <v>71</v>
      </c>
      <c r="D7" s="12">
        <f t="shared" si="0"/>
        <v>125</v>
      </c>
      <c r="E7" s="25" t="s">
        <v>85</v>
      </c>
    </row>
    <row r="8" spans="1:5" ht="12.75" customHeight="1" x14ac:dyDescent="0.35">
      <c r="A8" s="12" t="s">
        <v>74</v>
      </c>
      <c r="B8" s="12">
        <v>57</v>
      </c>
      <c r="C8" s="12">
        <v>64</v>
      </c>
      <c r="D8" s="12">
        <f t="shared" si="0"/>
        <v>121</v>
      </c>
      <c r="E8" s="25" t="s">
        <v>85</v>
      </c>
    </row>
    <row r="9" spans="1:5" ht="12.75" customHeight="1" x14ac:dyDescent="0.35">
      <c r="A9" s="12" t="s">
        <v>39</v>
      </c>
      <c r="B9" s="12">
        <f>SUM(B2:B8)</f>
        <v>413</v>
      </c>
      <c r="C9" s="12">
        <f>SUM(C2:C8)</f>
        <v>462</v>
      </c>
      <c r="D9" s="12">
        <f>C9+B9</f>
        <v>875</v>
      </c>
      <c r="E9" s="25"/>
    </row>
    <row r="10" spans="1:5" ht="12.75" customHeight="1" x14ac:dyDescent="0.35"/>
    <row r="11" spans="1:5" ht="12.75" customHeight="1" x14ac:dyDescent="0.35"/>
    <row r="12" spans="1:5" ht="12.75" customHeight="1" x14ac:dyDescent="0.35"/>
    <row r="13" spans="1:5" ht="12.75" customHeight="1" x14ac:dyDescent="0.35"/>
    <row r="14" spans="1:5" ht="12.75" customHeight="1" x14ac:dyDescent="0.35"/>
    <row r="15" spans="1:5" ht="12.75" customHeight="1" x14ac:dyDescent="0.35"/>
  </sheetData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Teacher salary details</vt:lpstr>
      <vt:lpstr>Student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Sankar  Halder</dc:creator>
  <cp:lastModifiedBy>Dileep B</cp:lastModifiedBy>
  <cp:lastPrinted>2018-06-03T13:10:52Z</cp:lastPrinted>
  <dcterms:created xsi:type="dcterms:W3CDTF">2015-05-16T13:22:32Z</dcterms:created>
  <dcterms:modified xsi:type="dcterms:W3CDTF">2018-07-15T21:42:25Z</dcterms:modified>
</cp:coreProperties>
</file>