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200" activeTab="0"/>
  </bookViews>
  <sheets>
    <sheet name="2008" sheetId="1" r:id="rId1"/>
    <sheet name="2008 Com" sheetId="2" r:id="rId2"/>
    <sheet name="dep 2008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/>
  <calcPr fullCalcOnLoad="1"/>
</workbook>
</file>

<file path=xl/sharedStrings.xml><?xml version="1.0" encoding="utf-8"?>
<sst xmlns="http://schemas.openxmlformats.org/spreadsheetml/2006/main" count="417" uniqueCount="286">
  <si>
    <t>Rs.  P.</t>
  </si>
  <si>
    <t>To  Bank  Charges</t>
  </si>
  <si>
    <t>To  Conveyance Charges</t>
  </si>
  <si>
    <t>By  Donation  Received</t>
  </si>
  <si>
    <t>To  Printing &amp; Stationery</t>
  </si>
  <si>
    <t>To  Staff  Welfare</t>
  </si>
  <si>
    <t>EXPENDITURE</t>
  </si>
  <si>
    <t>INCOME</t>
  </si>
  <si>
    <t>LIABILITIES</t>
  </si>
  <si>
    <t>ASSETS</t>
  </si>
  <si>
    <t>Furniture</t>
  </si>
  <si>
    <t>Cash  on  Hand</t>
  </si>
  <si>
    <t>Office Equipment</t>
  </si>
  <si>
    <t>To  Repairs &amp; Maintanance</t>
  </si>
  <si>
    <t>To  Salaries</t>
  </si>
  <si>
    <t>Land &amp; Development</t>
  </si>
  <si>
    <t>Electrical  Fittings</t>
  </si>
  <si>
    <t>Rental  Advance</t>
  </si>
  <si>
    <t>Opening  Balance</t>
  </si>
  <si>
    <t>Current  Assets :-</t>
  </si>
  <si>
    <t>Rs.   P.</t>
  </si>
  <si>
    <t>KONDITHOPE,  CHENNAI - 600 079.</t>
  </si>
  <si>
    <t>INCOME  AND  EXPENDITURE  ACCOUNT  FOR  THE  PERIOD</t>
  </si>
  <si>
    <t>By  Funds Transferred</t>
  </si>
  <si>
    <t xml:space="preserve">             from  Units</t>
  </si>
  <si>
    <t>By  Excess  of  Income</t>
  </si>
  <si>
    <t xml:space="preserve">          Over Expenditure</t>
  </si>
  <si>
    <t>Fixed  Assets :-</t>
  </si>
  <si>
    <t xml:space="preserve">   ( Asper Schedule )</t>
  </si>
  <si>
    <t>Advances &amp; Deposits :-</t>
  </si>
  <si>
    <t>Term Deposit</t>
  </si>
  <si>
    <t>Loans &amp; Advances :-</t>
  </si>
  <si>
    <t>Bank  Accounts :-</t>
  </si>
  <si>
    <t>ICICI - 603101272985</t>
  </si>
  <si>
    <t>ICICI Bank (Domestic )</t>
  </si>
  <si>
    <t>ICICI  Bank</t>
  </si>
  <si>
    <t xml:space="preserve">    ( Education Project )</t>
  </si>
  <si>
    <t>State Bank of India</t>
  </si>
  <si>
    <t>Capital  Fund  Account :-</t>
  </si>
  <si>
    <t xml:space="preserve">Opening  Balance </t>
  </si>
  <si>
    <t>Add:- Excess  of  Income</t>
  </si>
  <si>
    <t xml:space="preserve">              Over Expenditure</t>
  </si>
  <si>
    <t>Loan from Mr. Muthuram</t>
  </si>
  <si>
    <t>M/s. SUYAM CHARITABLE TRUST,  ( AWAKE  YOURSELF )</t>
  </si>
  <si>
    <t>ASSETS  NAME</t>
  </si>
  <si>
    <t>OPENING</t>
  </si>
  <si>
    <t>CLOSING</t>
  </si>
  <si>
    <t>Building  Siragu</t>
  </si>
  <si>
    <t>Land ( Siragu )</t>
  </si>
  <si>
    <t>Canon  Printer</t>
  </si>
  <si>
    <t>Canon  Scanner</t>
  </si>
  <si>
    <t>CD  Writer</t>
  </si>
  <si>
    <t>Cell  Phone</t>
  </si>
  <si>
    <t>Computer</t>
  </si>
  <si>
    <t>Fan</t>
  </si>
  <si>
    <t>Fax  Machine</t>
  </si>
  <si>
    <t>Lamination Machine (Siragu)</t>
  </si>
  <si>
    <t>Electrical Fittings</t>
  </si>
  <si>
    <t>Panasonic Handy Camera</t>
  </si>
  <si>
    <t>Tailoring Machines</t>
  </si>
  <si>
    <t>Tailoring Machine Motor</t>
  </si>
  <si>
    <t>UPS for Computer</t>
  </si>
  <si>
    <t>Van ( Siragu )</t>
  </si>
  <si>
    <t>Land ( Mohanoor,</t>
  </si>
  <si>
    <t xml:space="preserve">               Nagapattinam )</t>
  </si>
  <si>
    <t>Land  ( Nagai )</t>
  </si>
  <si>
    <t>Contd..  2..</t>
  </si>
  <si>
    <t>Canon  Camera</t>
  </si>
  <si>
    <t>M/s. SIRAGU  MONTESSORI  SCHOOL</t>
  </si>
  <si>
    <t xml:space="preserve">             from  Suyam</t>
  </si>
  <si>
    <t>To  Educational Materials</t>
  </si>
  <si>
    <t>To  Telephone Charges</t>
  </si>
  <si>
    <t xml:space="preserve">By  Interest  on </t>
  </si>
  <si>
    <t>M/s. SUYAM CHARITABLE TRUST,  ( FCRA ACCOUNT )</t>
  </si>
  <si>
    <t>By  Foreign  Contribution</t>
  </si>
  <si>
    <t xml:space="preserve">                  Received</t>
  </si>
  <si>
    <t>By  Interest on SB Ac</t>
  </si>
  <si>
    <t xml:space="preserve">           Term  Deposits</t>
  </si>
  <si>
    <t>Two  Wheeler</t>
  </si>
  <si>
    <t>Canon Printer - Ac, Nagai</t>
  </si>
  <si>
    <t>Casseette  Player  -  Siragu</t>
  </si>
  <si>
    <t>Casseette  Player  -  KKL</t>
  </si>
  <si>
    <t>Casseette  Player - Nagai</t>
  </si>
  <si>
    <t>Computer  Accessories</t>
  </si>
  <si>
    <t>Computer  -  Nagai</t>
  </si>
  <si>
    <t>Computer  -  Karaikkal</t>
  </si>
  <si>
    <t>Computer - Siragu</t>
  </si>
  <si>
    <t>Computer Speaker - Suyam</t>
  </si>
  <si>
    <t>Deposit - Others</t>
  </si>
  <si>
    <t>Computer Speaker - Karaikkal</t>
  </si>
  <si>
    <t>Computer Table - Suyam</t>
  </si>
  <si>
    <t>Dotmatrix  Printer</t>
  </si>
  <si>
    <t>Electrical Fittings - Nagai</t>
  </si>
  <si>
    <t>Digital  Camera ( Suyam )</t>
  </si>
  <si>
    <t>Fire Extinguisher - Siragu</t>
  </si>
  <si>
    <t>Furniture - Nagai</t>
  </si>
  <si>
    <t>Furniture - Nagai Office</t>
  </si>
  <si>
    <t>Furniture - Siragu</t>
  </si>
  <si>
    <t>Manual Camera</t>
  </si>
  <si>
    <t>Maruthi  Omni</t>
  </si>
  <si>
    <t>Panasonic  Mixi - Siragu</t>
  </si>
  <si>
    <t>Philips 2in 1 Taperecorder</t>
  </si>
  <si>
    <t>Preethi Mixi</t>
  </si>
  <si>
    <t>Pure IT Water Purifier</t>
  </si>
  <si>
    <t>Samsung CD Writer</t>
  </si>
  <si>
    <t>Television Set</t>
  </si>
  <si>
    <t>Two Wheeler - Bajaj CT 100</t>
  </si>
  <si>
    <t>Two Wheeler - Star City</t>
  </si>
  <si>
    <t>UPS - Ac - Nagai</t>
  </si>
  <si>
    <t>Van ( Nagai )</t>
  </si>
  <si>
    <t>V-Guard 1/2" Motor</t>
  </si>
  <si>
    <t>NAME</t>
  </si>
  <si>
    <t>SUYAM  CAHRITABLE TRUST</t>
  </si>
  <si>
    <t>STATUS</t>
  </si>
  <si>
    <t>AOP  TRUST</t>
  </si>
  <si>
    <t>GIR.No.</t>
  </si>
  <si>
    <t>NIL</t>
  </si>
  <si>
    <t>PAN No.</t>
  </si>
  <si>
    <t>AABTS7693E</t>
  </si>
  <si>
    <t>ASST.YEAR</t>
  </si>
  <si>
    <t>PRE.YEAR</t>
  </si>
  <si>
    <t>WARD</t>
  </si>
  <si>
    <t>ADIT ( E )  CHENNAI - 600 034</t>
  </si>
  <si>
    <t>COMPUTATION  OF  TOTAL  INCOME  FOR  INCOME  TAX  PURPOSES</t>
  </si>
  <si>
    <t>CHARITABLE  ACTIVITIES ( EDUCATION ) :-</t>
  </si>
  <si>
    <t>Suyam  Charitable  Trust :-</t>
  </si>
  <si>
    <t>Gross  Incomeasper Income and Expdenditure Account</t>
  </si>
  <si>
    <t>Siragu Montessori  School :-</t>
  </si>
  <si>
    <t>Suyam Charitable  Trust - FCRA Account :-</t>
  </si>
  <si>
    <t>DEDUCTION :- APPLICATION OF INCOME FOR</t>
  </si>
  <si>
    <t xml:space="preserve">                            CHARITABLE  ACTIVITIES :-</t>
  </si>
  <si>
    <t>Revenue  Expenses  Asper  Income &amp;</t>
  </si>
  <si>
    <t xml:space="preserve">      Expenditure  Account</t>
  </si>
  <si>
    <t>Less:- Funds Transferred to Units</t>
  </si>
  <si>
    <t>Siragu  Montessori  School :-</t>
  </si>
  <si>
    <t>Suyam Charitable Trust - FCRA A/c :</t>
  </si>
  <si>
    <t>Less:- Capital  Expenditure :-</t>
  </si>
  <si>
    <t>Note :-  The  Trust  is  Exclusively Engaged  in  Charitable &amp; Social Activities in the Name  of</t>
  </si>
  <si>
    <t xml:space="preserve">                        Suyam  Charitable  Trust</t>
  </si>
  <si>
    <t xml:space="preserve">             The Income  of  the  Trust  has  been  applied  for  Charitable  Purposes</t>
  </si>
  <si>
    <t xml:space="preserve">             No Person  is  entitled  to  any  Portion  of  Profit / Income</t>
  </si>
  <si>
    <t xml:space="preserve">             More than 85% of the Gross  Receipts have been applied towards charitable purposes -</t>
  </si>
  <si>
    <t xml:space="preserve">                                  Hence  No  Tax  Liability</t>
  </si>
  <si>
    <t>b/f.</t>
  </si>
  <si>
    <t>Cell Phone</t>
  </si>
  <si>
    <t>M/s. SUYAM  CHARITABLE  TRUST  ( AWAKE  YOURSELF )</t>
  </si>
  <si>
    <t>DELETION</t>
  </si>
  <si>
    <t>ADDITION</t>
  </si>
  <si>
    <t>TOTAL</t>
  </si>
  <si>
    <t>DEP. RATE</t>
  </si>
  <si>
    <t>DEP. VALUE</t>
  </si>
  <si>
    <t xml:space="preserve">                    --  2  --</t>
  </si>
  <si>
    <t xml:space="preserve">Furniture - Shiny Tailoring </t>
  </si>
  <si>
    <t xml:space="preserve">Computer Speaker </t>
  </si>
  <si>
    <t>Building  Account</t>
  </si>
  <si>
    <t>Less:- Depreciation @ 10%</t>
  </si>
  <si>
    <t>Playground  Materials</t>
  </si>
  <si>
    <t>Tailoring  Machine</t>
  </si>
  <si>
    <t>To  Depreciation</t>
  </si>
  <si>
    <t>OLD No. 5,  NEW  No. 26,  SECOND  FLOOR,  ZINDA  STREET,</t>
  </si>
  <si>
    <t>PAALAVEDUPETTAI,  VIA  IAF,  AVADI,  CHENNAI - 600 055.</t>
  </si>
  <si>
    <t xml:space="preserve">    ( Asper  Schedule )</t>
  </si>
  <si>
    <t>OLD No. 5,  NEW  No. 26,  SECOND  FLOOR,  ZINDA STREET,  KONDITHOPE, CHENNAI - 600 079.</t>
  </si>
  <si>
    <t>By  Interest :-</t>
  </si>
  <si>
    <t xml:space="preserve">   SB Account</t>
  </si>
  <si>
    <t xml:space="preserve">  Term Deposit</t>
  </si>
  <si>
    <t>To  Administration Expenses</t>
  </si>
  <si>
    <t>To  Education Project Exp.,</t>
  </si>
  <si>
    <t xml:space="preserve">To  Expenses - Siragu </t>
  </si>
  <si>
    <t xml:space="preserve">           Montessori School</t>
  </si>
  <si>
    <t>To  Funds  Transferred to</t>
  </si>
  <si>
    <t>To  Tsunami Rehabilitation</t>
  </si>
  <si>
    <t xml:space="preserve">                 Expenses</t>
  </si>
  <si>
    <t xml:space="preserve">         ( Details  Attached )</t>
  </si>
  <si>
    <t>Biogas  Plant - Siragu</t>
  </si>
  <si>
    <t>Computer Printer - Siragu</t>
  </si>
  <si>
    <t>DVD Player - Siragu</t>
  </si>
  <si>
    <t>Advance fot Exp., - Nagai</t>
  </si>
  <si>
    <t>HP Laser Printer</t>
  </si>
  <si>
    <t>Loan - Francin S. Prabhu</t>
  </si>
  <si>
    <t>To  Funds Transferred to Suyam</t>
  </si>
  <si>
    <t>To  Hostel Expenses</t>
  </si>
  <si>
    <t>To  Medical Expenses</t>
  </si>
  <si>
    <t>To  Tuition Expenses</t>
  </si>
  <si>
    <t>Less:-  Excess  of  Expenditure</t>
  </si>
  <si>
    <t xml:space="preserve">               Over Income</t>
  </si>
  <si>
    <t>Staff Loan - H. Amudha</t>
  </si>
  <si>
    <t>By  Excess  of  Expenditure</t>
  </si>
  <si>
    <t xml:space="preserve">           Over  Income</t>
  </si>
  <si>
    <t>Staff  Loan</t>
  </si>
  <si>
    <t>To  Exp. Siragu Montessori</t>
  </si>
  <si>
    <t xml:space="preserve">          School</t>
  </si>
  <si>
    <t xml:space="preserve">      ( Details Attached )</t>
  </si>
  <si>
    <t xml:space="preserve">             Project Expenses</t>
  </si>
  <si>
    <t xml:space="preserve">        c/f.</t>
  </si>
  <si>
    <t>Less:- Depreciation @ 15%</t>
  </si>
  <si>
    <t>Building  -  Nagai</t>
  </si>
  <si>
    <t>Less:- Depreciation</t>
  </si>
  <si>
    <t xml:space="preserve">              --  2  --</t>
  </si>
  <si>
    <t>TDS  ( 2006 - 2007 )</t>
  </si>
  <si>
    <t>Advance from Asha for</t>
  </si>
  <si>
    <t xml:space="preserve">   Education -  USA</t>
  </si>
  <si>
    <t xml:space="preserve">             Over  Income</t>
  </si>
  <si>
    <t>SCHEDULE  FOR  FIXED  ASSETS  AS  ON  31.03.2008</t>
  </si>
  <si>
    <t>Mineral Water Plant - Siragu</t>
  </si>
  <si>
    <t>Land ( 36 Cents )</t>
  </si>
  <si>
    <t>Land - Siragu ( Chengaiyan )</t>
  </si>
  <si>
    <t>FROM  01.04.2007  TO  31.03.2008</t>
  </si>
  <si>
    <t xml:space="preserve">             Siragu</t>
  </si>
  <si>
    <t>To  Charitable Expenses</t>
  </si>
  <si>
    <t>To  Salary Advance - Recd</t>
  </si>
  <si>
    <t>To  Helps to Poor</t>
  </si>
  <si>
    <t>To  Honorarium to Voluntees</t>
  </si>
  <si>
    <t>To  Travelling Exp - Outstation</t>
  </si>
  <si>
    <t>To  Vehicle Expenses</t>
  </si>
  <si>
    <t xml:space="preserve">             Programme Expenses</t>
  </si>
  <si>
    <t>To  Xerox Charges</t>
  </si>
  <si>
    <t>To  Bank Charges</t>
  </si>
  <si>
    <t>To  Interest  on  Loan</t>
  </si>
  <si>
    <t>To  Land Development Exp.,</t>
  </si>
  <si>
    <t>To  Subscription &amp; Membership</t>
  </si>
  <si>
    <t>To  Summer Camp</t>
  </si>
  <si>
    <t>BALANCE  SHEET  AS  ON  31.03.2008</t>
  </si>
  <si>
    <t>Advance Expenses - Siragu</t>
  </si>
  <si>
    <t>TDS - 2006 -  2007</t>
  </si>
  <si>
    <t>Loan - RN. Muthuram - Trustee</t>
  </si>
  <si>
    <t>Loan - V. Uma ( Trustee )</t>
  </si>
  <si>
    <t>Current Liabilities :-</t>
  </si>
  <si>
    <t>Habitat Technology Group</t>
  </si>
  <si>
    <t>L.B. Publishers &amp; Distributors</t>
  </si>
  <si>
    <t xml:space="preserve">           ( M ) Pvt. Ltd.,</t>
  </si>
  <si>
    <t>Ms. Aruna Seth</t>
  </si>
  <si>
    <t>Courier Charges - Payable</t>
  </si>
  <si>
    <t>Project Exp - Payable</t>
  </si>
  <si>
    <t>Rent Payable - Office</t>
  </si>
  <si>
    <t>Rent Payable - Shiny</t>
  </si>
  <si>
    <t>Rent Payable - Store Room</t>
  </si>
  <si>
    <t>Salaires Payable</t>
  </si>
  <si>
    <t>By  Siragu Donation</t>
  </si>
  <si>
    <t>By  Interest - SB Account</t>
  </si>
  <si>
    <t>To  Education Tour Expenses</t>
  </si>
  <si>
    <t>To  Programme Expenses</t>
  </si>
  <si>
    <t>To  Training &amp; Development Exp</t>
  </si>
  <si>
    <t>To  Van Expenses</t>
  </si>
  <si>
    <t>To  Charitable Expesnes</t>
  </si>
  <si>
    <t>To  Educational Exp - for Poor</t>
  </si>
  <si>
    <t>Add:- Addition</t>
  </si>
  <si>
    <t>Additions :-</t>
  </si>
  <si>
    <t>Computer Accessories</t>
  </si>
  <si>
    <t>Less:- Depreciation @ 60%</t>
  </si>
  <si>
    <t>Computer - Nagai</t>
  </si>
  <si>
    <t>DVD Player</t>
  </si>
  <si>
    <t>Furniture - Nagai - After September</t>
  </si>
  <si>
    <t>Less:- Depreciation @ 5%</t>
  </si>
  <si>
    <t>Laserjet Printer - Nagai</t>
  </si>
  <si>
    <t>Refregirator - Nagai</t>
  </si>
  <si>
    <t>Television Set - Nagai</t>
  </si>
  <si>
    <t>Less:- Excess  of  Expenditure</t>
  </si>
  <si>
    <t>Advance - CJD School Germany</t>
  </si>
  <si>
    <t>Advance - Schlumerger, UK</t>
  </si>
  <si>
    <t>Education Exp - Payable</t>
  </si>
  <si>
    <t>TDS  ( 2005 - 2006 )</t>
  </si>
  <si>
    <t>TDS  ( 2007 - 2008 )</t>
  </si>
  <si>
    <t>Advance Paid  - to Creditor</t>
  </si>
  <si>
    <t>Advance Paid for Expenses</t>
  </si>
  <si>
    <t xml:space="preserve">      -  Nagai</t>
  </si>
  <si>
    <t>ICICI Bank - Foreign</t>
  </si>
  <si>
    <t>2008 - 2009</t>
  </si>
  <si>
    <t>31.03.2008</t>
  </si>
  <si>
    <t>Cutting Machine</t>
  </si>
  <si>
    <t>Computer Speaker - RNM</t>
  </si>
  <si>
    <t>HP Laser Printer - RNM</t>
  </si>
  <si>
    <t>Kitchen Utensils</t>
  </si>
  <si>
    <t xml:space="preserve">                  --  3  --</t>
  </si>
  <si>
    <t xml:space="preserve">Suyam  Charitable  Trust :- </t>
  </si>
  <si>
    <t>Building - Nagai</t>
  </si>
  <si>
    <t>Furniture - Shiny Tailoring</t>
  </si>
  <si>
    <t>Suyam Charitable Trust (FCRA) :-</t>
  </si>
  <si>
    <t>Laserjet Printer</t>
  </si>
  <si>
    <t>Refregirator</t>
  </si>
  <si>
    <t xml:space="preserve">   Charitable Trust</t>
  </si>
  <si>
    <t>Funds Trfd., to Suyam</t>
  </si>
  <si>
    <t>Funds Transferred from Suyam</t>
  </si>
  <si>
    <t xml:space="preserve">     Charitable Trust  - FCRA</t>
  </si>
  <si>
    <t>To  Women Empowerment</t>
  </si>
  <si>
    <t>Deficit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</si>
</sst>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8"/>
      <name val="Arial"/>
      <family val="0"/>
    </font>
    <font>
      <sz val="9"/>
      <name val="Verdana"/>
      <family val="2"/>
    </font>
    <font>
      <i/>
      <u val="single"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3" fontId="6" fillId="0" borderId="0" xfId="15" applyFont="1" applyAlignment="1">
      <alignment/>
    </xf>
    <xf numFmtId="43" fontId="8" fillId="0" borderId="0" xfId="15" applyFont="1" applyAlignment="1">
      <alignment/>
    </xf>
    <xf numFmtId="0" fontId="9" fillId="0" borderId="0" xfId="0" applyFont="1" applyAlignment="1">
      <alignment horizontal="center"/>
    </xf>
    <xf numFmtId="43" fontId="10" fillId="0" borderId="0" xfId="15" applyFont="1" applyAlignment="1">
      <alignment/>
    </xf>
    <xf numFmtId="43" fontId="10" fillId="0" borderId="1" xfId="15" applyFont="1" applyBorder="1" applyAlignment="1">
      <alignment horizontal="center"/>
    </xf>
    <xf numFmtId="9" fontId="10" fillId="0" borderId="0" xfId="15" applyNumberFormat="1" applyFont="1" applyAlignment="1">
      <alignment/>
    </xf>
    <xf numFmtId="43" fontId="10" fillId="0" borderId="1" xfId="15" applyFont="1" applyBorder="1" applyAlignment="1">
      <alignment/>
    </xf>
    <xf numFmtId="9" fontId="10" fillId="0" borderId="1" xfId="15" applyNumberFormat="1" applyFont="1" applyBorder="1" applyAlignment="1">
      <alignment/>
    </xf>
    <xf numFmtId="43" fontId="9" fillId="0" borderId="0" xfId="15" applyFont="1" applyAlignment="1">
      <alignment/>
    </xf>
    <xf numFmtId="43" fontId="10" fillId="0" borderId="0" xfId="15" applyFont="1" applyAlignment="1">
      <alignment horizontal="right"/>
    </xf>
    <xf numFmtId="43" fontId="10" fillId="0" borderId="0" xfId="15" applyFont="1" applyBorder="1" applyAlignment="1">
      <alignment/>
    </xf>
    <xf numFmtId="43" fontId="11" fillId="0" borderId="0" xfId="15" applyFont="1" applyAlignment="1">
      <alignment/>
    </xf>
    <xf numFmtId="43" fontId="11" fillId="0" borderId="0" xfId="15" applyFont="1" applyAlignment="1">
      <alignment horizontal="center"/>
    </xf>
    <xf numFmtId="43" fontId="11" fillId="0" borderId="1" xfId="15" applyFont="1" applyBorder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4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30.7109375" style="1" customWidth="1"/>
    <col min="2" max="2" width="16.57421875" style="1" customWidth="1"/>
    <col min="3" max="3" width="0.5625" style="1" customWidth="1"/>
    <col min="4" max="4" width="26.421875" style="1" customWidth="1"/>
    <col min="5" max="5" width="16.7109375" style="1" customWidth="1"/>
    <col min="6" max="16384" width="9.140625" style="1" customWidth="1"/>
  </cols>
  <sheetData>
    <row r="1" spans="1:5" ht="11.25">
      <c r="A1" s="15" t="s">
        <v>43</v>
      </c>
      <c r="B1" s="15"/>
      <c r="C1" s="15"/>
      <c r="D1" s="15"/>
      <c r="E1" s="15"/>
    </row>
    <row r="2" spans="1:5" ht="11.25">
      <c r="A2" s="15" t="s">
        <v>159</v>
      </c>
      <c r="B2" s="15"/>
      <c r="C2" s="15"/>
      <c r="D2" s="15"/>
      <c r="E2" s="15"/>
    </row>
    <row r="3" spans="1:5" ht="11.25">
      <c r="A3" s="15" t="s">
        <v>21</v>
      </c>
      <c r="B3" s="15"/>
      <c r="C3" s="15"/>
      <c r="D3" s="15"/>
      <c r="E3" s="15"/>
    </row>
    <row r="4" spans="1:5" ht="11.25">
      <c r="A4" s="3"/>
      <c r="B4" s="3"/>
      <c r="C4" s="3"/>
      <c r="D4" s="3"/>
      <c r="E4" s="3"/>
    </row>
    <row r="5" spans="1:5" ht="11.25">
      <c r="A5" s="4"/>
      <c r="B5" s="4"/>
      <c r="C5" s="4"/>
      <c r="D5" s="4"/>
      <c r="E5" s="4"/>
    </row>
    <row r="6" spans="1:5" ht="11.25">
      <c r="A6" s="15" t="s">
        <v>22</v>
      </c>
      <c r="B6" s="15"/>
      <c r="C6" s="15"/>
      <c r="D6" s="15"/>
      <c r="E6" s="15"/>
    </row>
    <row r="7" spans="1:5" ht="11.25">
      <c r="A7" s="15" t="s">
        <v>207</v>
      </c>
      <c r="B7" s="15"/>
      <c r="C7" s="15"/>
      <c r="D7" s="15"/>
      <c r="E7" s="15"/>
    </row>
    <row r="8" spans="1:5" ht="11.25">
      <c r="A8" s="3"/>
      <c r="B8" s="3"/>
      <c r="C8" s="3"/>
      <c r="D8" s="3"/>
      <c r="E8" s="3"/>
    </row>
    <row r="9" spans="1:5" ht="11.25">
      <c r="A9" s="4"/>
      <c r="B9" s="4"/>
      <c r="C9" s="4"/>
      <c r="D9" s="4"/>
      <c r="E9" s="4"/>
    </row>
    <row r="10" spans="1:5" ht="11.25">
      <c r="A10" s="5" t="s">
        <v>6</v>
      </c>
      <c r="B10" s="5" t="s">
        <v>0</v>
      </c>
      <c r="C10" s="5"/>
      <c r="D10" s="5" t="s">
        <v>7</v>
      </c>
      <c r="E10" s="5" t="s">
        <v>20</v>
      </c>
    </row>
    <row r="11" spans="1:5" ht="11.25">
      <c r="A11" s="4"/>
      <c r="B11" s="4"/>
      <c r="C11" s="4"/>
      <c r="D11" s="4"/>
      <c r="E11" s="4"/>
    </row>
    <row r="12" spans="1:5" ht="11.25">
      <c r="A12" s="12" t="s">
        <v>166</v>
      </c>
      <c r="B12" s="12">
        <v>486324.55</v>
      </c>
      <c r="C12" s="4"/>
      <c r="D12" s="4" t="s">
        <v>3</v>
      </c>
      <c r="E12" s="4">
        <v>5264741.6</v>
      </c>
    </row>
    <row r="13" spans="1:5" ht="11.25">
      <c r="A13" s="12" t="s">
        <v>167</v>
      </c>
      <c r="B13" s="12">
        <v>167032.5</v>
      </c>
      <c r="C13" s="4"/>
      <c r="D13" s="4" t="s">
        <v>23</v>
      </c>
      <c r="E13" s="4"/>
    </row>
    <row r="14" spans="1:5" ht="11.25">
      <c r="A14" s="12" t="s">
        <v>168</v>
      </c>
      <c r="B14" s="12"/>
      <c r="C14" s="4"/>
      <c r="D14" s="4" t="s">
        <v>24</v>
      </c>
      <c r="E14" s="4">
        <v>131973</v>
      </c>
    </row>
    <row r="15" spans="1:5" ht="11.25">
      <c r="A15" s="12" t="s">
        <v>169</v>
      </c>
      <c r="B15" s="12">
        <v>343223.45</v>
      </c>
      <c r="C15" s="4"/>
      <c r="D15" s="9" t="s">
        <v>163</v>
      </c>
      <c r="E15" s="4"/>
    </row>
    <row r="16" spans="1:5" ht="11.25">
      <c r="A16" s="12" t="s">
        <v>171</v>
      </c>
      <c r="B16" s="12"/>
      <c r="C16" s="4"/>
      <c r="D16" s="4" t="s">
        <v>164</v>
      </c>
      <c r="E16" s="4">
        <v>9993</v>
      </c>
    </row>
    <row r="17" spans="1:5" ht="11.25">
      <c r="A17" s="12" t="s">
        <v>172</v>
      </c>
      <c r="B17" s="12">
        <v>556826</v>
      </c>
      <c r="C17" s="4"/>
      <c r="D17" s="4" t="s">
        <v>165</v>
      </c>
      <c r="E17" s="4">
        <v>446</v>
      </c>
    </row>
    <row r="18" spans="1:5" ht="11.25">
      <c r="A18" s="12" t="s">
        <v>173</v>
      </c>
      <c r="B18" s="4"/>
      <c r="C18" s="4"/>
      <c r="D18" s="4"/>
      <c r="E18" s="4"/>
    </row>
    <row r="19" spans="1:5" ht="11.25">
      <c r="A19" s="12"/>
      <c r="B19" s="4"/>
      <c r="C19" s="4"/>
      <c r="D19" s="4" t="s">
        <v>210</v>
      </c>
      <c r="E19" s="4">
        <v>1250</v>
      </c>
    </row>
    <row r="20" spans="1:5" ht="11.25">
      <c r="A20" s="4" t="s">
        <v>170</v>
      </c>
      <c r="B20" s="4"/>
      <c r="C20" s="4"/>
      <c r="D20" s="4"/>
      <c r="E20" s="4"/>
    </row>
    <row r="21" spans="1:5" ht="11.25">
      <c r="A21" s="4" t="s">
        <v>208</v>
      </c>
      <c r="B21" s="4">
        <v>26307</v>
      </c>
      <c r="C21" s="4"/>
      <c r="D21" s="4"/>
      <c r="E21" s="4"/>
    </row>
    <row r="22" spans="1:5" ht="11.25">
      <c r="A22" s="4" t="s">
        <v>209</v>
      </c>
      <c r="B22" s="4">
        <v>3000</v>
      </c>
      <c r="C22" s="4"/>
      <c r="D22" s="4"/>
      <c r="E22" s="4"/>
    </row>
    <row r="23" spans="1:5" ht="11.25">
      <c r="A23" s="4" t="s">
        <v>211</v>
      </c>
      <c r="B23" s="4">
        <v>15691.5</v>
      </c>
      <c r="C23" s="4"/>
      <c r="D23" s="4"/>
      <c r="E23" s="4"/>
    </row>
    <row r="24" spans="1:5" ht="11.25">
      <c r="A24" s="4" t="s">
        <v>212</v>
      </c>
      <c r="B24" s="4">
        <v>3000</v>
      </c>
      <c r="C24" s="4"/>
      <c r="D24" s="4"/>
      <c r="E24" s="4"/>
    </row>
    <row r="25" spans="1:5" ht="11.25">
      <c r="A25" s="4" t="s">
        <v>182</v>
      </c>
      <c r="B25" s="4">
        <v>106478</v>
      </c>
      <c r="C25" s="4"/>
      <c r="D25" s="4"/>
      <c r="E25" s="4"/>
    </row>
    <row r="26" spans="1:5" ht="11.25">
      <c r="A26" s="4" t="s">
        <v>213</v>
      </c>
      <c r="B26" s="4">
        <v>29698</v>
      </c>
      <c r="C26" s="4"/>
      <c r="D26" s="4"/>
      <c r="E26" s="4"/>
    </row>
    <row r="27" spans="1:5" ht="11.25">
      <c r="A27" s="4" t="s">
        <v>214</v>
      </c>
      <c r="B27" s="4">
        <v>57884.5</v>
      </c>
      <c r="C27" s="4"/>
      <c r="D27" s="4"/>
      <c r="E27" s="4"/>
    </row>
    <row r="28" spans="1:5" ht="11.25">
      <c r="A28" s="4" t="s">
        <v>284</v>
      </c>
      <c r="B28" s="4"/>
      <c r="C28" s="4"/>
      <c r="D28" s="4"/>
      <c r="E28" s="4"/>
    </row>
    <row r="29" spans="1:5" ht="11.25">
      <c r="A29" s="4" t="s">
        <v>215</v>
      </c>
      <c r="B29" s="4">
        <v>233012.5</v>
      </c>
      <c r="C29" s="4"/>
      <c r="D29" s="4"/>
      <c r="E29" s="4"/>
    </row>
    <row r="30" spans="1:5" ht="11.25">
      <c r="A30" s="4" t="s">
        <v>216</v>
      </c>
      <c r="B30" s="4">
        <v>11243</v>
      </c>
      <c r="C30" s="4"/>
      <c r="D30" s="4"/>
      <c r="E30" s="4"/>
    </row>
    <row r="31" spans="1:5" ht="11.25">
      <c r="A31" s="4" t="s">
        <v>217</v>
      </c>
      <c r="B31" s="4">
        <v>2662</v>
      </c>
      <c r="C31" s="4"/>
      <c r="D31" s="4"/>
      <c r="E31" s="4"/>
    </row>
    <row r="32" spans="1:5" ht="11.25">
      <c r="A32" s="4" t="s">
        <v>218</v>
      </c>
      <c r="B32" s="4">
        <v>99283</v>
      </c>
      <c r="C32" s="4"/>
      <c r="D32" s="4"/>
      <c r="E32" s="4"/>
    </row>
    <row r="33" spans="1:5" ht="11.25">
      <c r="A33" s="4" t="s">
        <v>219</v>
      </c>
      <c r="B33" s="4">
        <v>13590</v>
      </c>
      <c r="C33" s="4"/>
      <c r="D33" s="4"/>
      <c r="E33" s="4"/>
    </row>
    <row r="34" spans="1:5" ht="11.25">
      <c r="A34" s="4" t="s">
        <v>5</v>
      </c>
      <c r="B34" s="4">
        <v>121588</v>
      </c>
      <c r="C34" s="4"/>
      <c r="D34" s="4"/>
      <c r="E34" s="4"/>
    </row>
    <row r="35" spans="1:5" ht="11.25">
      <c r="A35" s="4" t="s">
        <v>220</v>
      </c>
      <c r="B35" s="4">
        <v>1000</v>
      </c>
      <c r="C35" s="4"/>
      <c r="D35" s="4"/>
      <c r="E35" s="4"/>
    </row>
    <row r="36" spans="1:5" ht="11.25">
      <c r="A36" s="4" t="s">
        <v>221</v>
      </c>
      <c r="B36" s="4">
        <v>116902.5</v>
      </c>
      <c r="C36" s="4"/>
      <c r="D36" s="4"/>
      <c r="E36" s="4"/>
    </row>
    <row r="37" spans="1:5" ht="11.25">
      <c r="A37" s="4" t="s">
        <v>158</v>
      </c>
      <c r="B37" s="4">
        <v>233535.12</v>
      </c>
      <c r="C37" s="4"/>
      <c r="D37" s="4"/>
      <c r="E37" s="4"/>
    </row>
    <row r="38" spans="1:5" ht="11.25">
      <c r="A38" s="4" t="s">
        <v>25</v>
      </c>
      <c r="B38" s="4"/>
      <c r="C38" s="4"/>
      <c r="D38" s="4"/>
      <c r="E38" s="4"/>
    </row>
    <row r="39" spans="1:5" ht="11.25">
      <c r="A39" s="4" t="s">
        <v>26</v>
      </c>
      <c r="B39" s="4">
        <f>SUM(E41)-SUM(B12:B38)</f>
        <v>2780121.9799999995</v>
      </c>
      <c r="C39" s="4"/>
      <c r="D39" s="4"/>
      <c r="E39" s="4"/>
    </row>
    <row r="40" spans="1:5" ht="11.25">
      <c r="A40" s="4"/>
      <c r="B40" s="4"/>
      <c r="C40" s="4"/>
      <c r="D40" s="4"/>
      <c r="E40" s="4"/>
    </row>
    <row r="41" spans="1:5" ht="11.25">
      <c r="A41" s="7"/>
      <c r="B41" s="7">
        <f>SUM(B12:B39)</f>
        <v>5408403.6</v>
      </c>
      <c r="C41" s="7"/>
      <c r="D41" s="7"/>
      <c r="E41" s="7">
        <f>SUM(E12:E39)</f>
        <v>5408403.6</v>
      </c>
    </row>
    <row r="42" spans="1:5" ht="11.25">
      <c r="A42" s="4"/>
      <c r="B42" s="4"/>
      <c r="C42" s="4"/>
      <c r="D42" s="4"/>
      <c r="E42" s="4"/>
    </row>
    <row r="43" spans="1:5" ht="11.25">
      <c r="A43" s="4"/>
      <c r="B43" s="4"/>
      <c r="C43" s="4"/>
      <c r="D43" s="4"/>
      <c r="E43" s="4"/>
    </row>
    <row r="44" spans="1:5" ht="11.25">
      <c r="A44" s="4"/>
      <c r="B44" s="4"/>
      <c r="C44" s="4"/>
      <c r="D44" s="4"/>
      <c r="E44" s="4"/>
    </row>
    <row r="45" spans="1:5" ht="11.25">
      <c r="A45" s="4"/>
      <c r="B45" s="4"/>
      <c r="C45" s="4"/>
      <c r="D45" s="4"/>
      <c r="E45" s="4"/>
    </row>
    <row r="46" spans="1:5" ht="11.25">
      <c r="A46" s="4"/>
      <c r="B46" s="4"/>
      <c r="C46" s="4"/>
      <c r="D46" s="4"/>
      <c r="E46" s="4"/>
    </row>
    <row r="47" spans="1:5" ht="11.25">
      <c r="A47" s="4"/>
      <c r="B47" s="4"/>
      <c r="C47" s="4"/>
      <c r="D47" s="4"/>
      <c r="E47" s="4"/>
    </row>
    <row r="48" spans="1:5" ht="11.25">
      <c r="A48" s="4"/>
      <c r="B48" s="4"/>
      <c r="C48" s="4"/>
      <c r="D48" s="4"/>
      <c r="E48" s="4"/>
    </row>
    <row r="49" spans="1:5" ht="11.25">
      <c r="A49" s="4"/>
      <c r="B49" s="4"/>
      <c r="C49" s="4"/>
      <c r="D49" s="4"/>
      <c r="E49" s="4"/>
    </row>
    <row r="50" spans="1:5" ht="11.25">
      <c r="A50" s="4"/>
      <c r="B50" s="4"/>
      <c r="C50" s="4"/>
      <c r="D50" s="4"/>
      <c r="E50" s="4"/>
    </row>
    <row r="51" spans="1:5" ht="11.25">
      <c r="A51" s="4"/>
      <c r="B51" s="4"/>
      <c r="C51" s="4"/>
      <c r="D51" s="4"/>
      <c r="E51" s="4"/>
    </row>
    <row r="52" spans="1:5" ht="11.25">
      <c r="A52" s="4"/>
      <c r="B52" s="4"/>
      <c r="C52" s="4"/>
      <c r="D52" s="4"/>
      <c r="E52" s="4"/>
    </row>
    <row r="53" spans="1:5" ht="11.25">
      <c r="A53" s="4"/>
      <c r="B53" s="4"/>
      <c r="C53" s="4"/>
      <c r="D53" s="4"/>
      <c r="E53" s="4"/>
    </row>
    <row r="54" spans="1:5" ht="11.25">
      <c r="A54" s="4"/>
      <c r="B54" s="4"/>
      <c r="C54" s="4"/>
      <c r="D54" s="4"/>
      <c r="E54" s="4"/>
    </row>
    <row r="55" spans="1:5" ht="11.25">
      <c r="A55" s="4"/>
      <c r="B55" s="4"/>
      <c r="C55" s="4"/>
      <c r="D55" s="4"/>
      <c r="E55" s="4"/>
    </row>
    <row r="56" spans="1:5" ht="11.25">
      <c r="A56" s="4"/>
      <c r="B56" s="4"/>
      <c r="C56" s="4"/>
      <c r="D56" s="4"/>
      <c r="E56" s="4"/>
    </row>
    <row r="57" spans="1:5" ht="11.25">
      <c r="A57" s="4"/>
      <c r="B57" s="4"/>
      <c r="C57" s="4"/>
      <c r="D57" s="4"/>
      <c r="E57" s="4"/>
    </row>
    <row r="58" spans="1:5" ht="11.25">
      <c r="A58" s="4"/>
      <c r="B58" s="4"/>
      <c r="C58" s="4"/>
      <c r="D58" s="4"/>
      <c r="E58" s="4"/>
    </row>
    <row r="59" spans="1:5" ht="11.25">
      <c r="A59" s="4"/>
      <c r="B59" s="4"/>
      <c r="C59" s="4"/>
      <c r="D59" s="4"/>
      <c r="E59" s="4"/>
    </row>
    <row r="60" spans="1:5" ht="11.25">
      <c r="A60" s="15" t="s">
        <v>43</v>
      </c>
      <c r="B60" s="15"/>
      <c r="C60" s="15"/>
      <c r="D60" s="15"/>
      <c r="E60" s="15"/>
    </row>
    <row r="61" spans="1:5" ht="11.25">
      <c r="A61" s="15" t="s">
        <v>159</v>
      </c>
      <c r="B61" s="15"/>
      <c r="C61" s="15"/>
      <c r="D61" s="15"/>
      <c r="E61" s="15"/>
    </row>
    <row r="62" spans="1:5" ht="11.25">
      <c r="A62" s="15" t="s">
        <v>21</v>
      </c>
      <c r="B62" s="15"/>
      <c r="C62" s="15"/>
      <c r="D62" s="15"/>
      <c r="E62" s="15"/>
    </row>
    <row r="63" spans="1:5" ht="11.25">
      <c r="A63" s="3"/>
      <c r="B63" s="3"/>
      <c r="C63" s="3"/>
      <c r="D63" s="3"/>
      <c r="E63" s="3"/>
    </row>
    <row r="64" spans="1:5" ht="11.25">
      <c r="A64" s="4"/>
      <c r="B64" s="4"/>
      <c r="C64" s="4"/>
      <c r="D64" s="4"/>
      <c r="E64" s="4"/>
    </row>
    <row r="65" spans="1:5" ht="11.25">
      <c r="A65" s="15" t="s">
        <v>222</v>
      </c>
      <c r="B65" s="15"/>
      <c r="C65" s="15"/>
      <c r="D65" s="15"/>
      <c r="E65" s="15"/>
    </row>
    <row r="66" spans="1:5" ht="11.25">
      <c r="A66" s="15"/>
      <c r="B66" s="15"/>
      <c r="C66" s="15"/>
      <c r="D66" s="15"/>
      <c r="E66" s="15"/>
    </row>
    <row r="67" spans="1:5" ht="11.25">
      <c r="A67" s="3"/>
      <c r="B67" s="3"/>
      <c r="C67" s="3"/>
      <c r="D67" s="3"/>
      <c r="E67" s="3"/>
    </row>
    <row r="68" spans="1:5" ht="11.25">
      <c r="A68" s="4"/>
      <c r="B68" s="4"/>
      <c r="C68" s="4"/>
      <c r="D68" s="4"/>
      <c r="E68" s="4"/>
    </row>
    <row r="69" spans="1:5" ht="11.25">
      <c r="A69" s="5" t="s">
        <v>8</v>
      </c>
      <c r="B69" s="5" t="s">
        <v>0</v>
      </c>
      <c r="C69" s="5"/>
      <c r="D69" s="5" t="s">
        <v>9</v>
      </c>
      <c r="E69" s="5" t="s">
        <v>20</v>
      </c>
    </row>
    <row r="70" spans="1:5" ht="11.25">
      <c r="A70" s="4"/>
      <c r="B70" s="4"/>
      <c r="C70" s="4"/>
      <c r="D70" s="4"/>
      <c r="E70" s="4"/>
    </row>
    <row r="71" spans="1:5" ht="11.25">
      <c r="A71" s="9" t="s">
        <v>38</v>
      </c>
      <c r="B71" s="4"/>
      <c r="C71" s="4"/>
      <c r="D71" s="9" t="s">
        <v>27</v>
      </c>
      <c r="E71" s="4"/>
    </row>
    <row r="72" spans="1:5" ht="11.25">
      <c r="A72" s="4" t="s">
        <v>39</v>
      </c>
      <c r="B72" s="4">
        <v>3212003.55</v>
      </c>
      <c r="C72" s="4"/>
      <c r="D72" s="4" t="s">
        <v>28</v>
      </c>
      <c r="E72" s="4">
        <f>SUM('dep 2008'!H104)</f>
        <v>5598879.668499999</v>
      </c>
    </row>
    <row r="73" spans="1:5" ht="11.25">
      <c r="A73" s="4" t="s">
        <v>40</v>
      </c>
      <c r="B73" s="4"/>
      <c r="C73" s="4"/>
      <c r="D73" s="4"/>
      <c r="E73" s="4"/>
    </row>
    <row r="74" spans="1:5" ht="11.25">
      <c r="A74" s="4" t="s">
        <v>41</v>
      </c>
      <c r="B74" s="9">
        <f>SUM(B39)</f>
        <v>2780121.9799999995</v>
      </c>
      <c r="C74" s="4"/>
      <c r="D74" s="9" t="s">
        <v>29</v>
      </c>
      <c r="E74" s="4"/>
    </row>
    <row r="75" spans="1:5" ht="11.25">
      <c r="A75" s="4"/>
      <c r="B75" s="4">
        <f>SUM(B72:B74)</f>
        <v>5992125.529999999</v>
      </c>
      <c r="C75" s="4"/>
      <c r="D75" s="4" t="s">
        <v>17</v>
      </c>
      <c r="E75" s="4">
        <v>130000</v>
      </c>
    </row>
    <row r="76" spans="1:5" ht="11.25">
      <c r="A76" s="4"/>
      <c r="B76" s="4"/>
      <c r="C76" s="4"/>
      <c r="D76" s="4" t="s">
        <v>30</v>
      </c>
      <c r="E76" s="4">
        <v>902871</v>
      </c>
    </row>
    <row r="77" spans="1:5" ht="11.25">
      <c r="A77" s="9" t="s">
        <v>31</v>
      </c>
      <c r="B77" s="4"/>
      <c r="C77" s="4"/>
      <c r="D77" s="4"/>
      <c r="E77" s="4"/>
    </row>
    <row r="78" spans="1:5" ht="11.25">
      <c r="A78" s="4" t="s">
        <v>223</v>
      </c>
      <c r="B78" s="4">
        <v>21568.75</v>
      </c>
      <c r="C78" s="4"/>
      <c r="D78" s="4"/>
      <c r="E78" s="4"/>
    </row>
    <row r="79" spans="1:5" ht="11.25">
      <c r="A79" s="4" t="s">
        <v>179</v>
      </c>
      <c r="B79" s="4">
        <v>77160</v>
      </c>
      <c r="C79" s="4"/>
      <c r="D79" s="9" t="s">
        <v>31</v>
      </c>
      <c r="E79" s="4"/>
    </row>
    <row r="80" spans="1:5" ht="11.25">
      <c r="A80" s="4" t="s">
        <v>225</v>
      </c>
      <c r="B80" s="4">
        <v>231262.04</v>
      </c>
      <c r="C80" s="4"/>
      <c r="D80" s="4" t="s">
        <v>177</v>
      </c>
      <c r="E80" s="4">
        <v>31066.75</v>
      </c>
    </row>
    <row r="81" spans="1:5" ht="11.25">
      <c r="A81" s="4" t="s">
        <v>226</v>
      </c>
      <c r="B81" s="4">
        <v>5707</v>
      </c>
      <c r="C81" s="4"/>
      <c r="D81" s="4" t="s">
        <v>189</v>
      </c>
      <c r="E81" s="4">
        <v>24887</v>
      </c>
    </row>
    <row r="82" spans="1:5" ht="11.25">
      <c r="A82" s="4" t="s">
        <v>282</v>
      </c>
      <c r="B82" s="4"/>
      <c r="C82" s="4"/>
      <c r="D82" s="4"/>
      <c r="E82" s="4"/>
    </row>
    <row r="83" spans="1:5" ht="11.25">
      <c r="A83" s="4" t="s">
        <v>283</v>
      </c>
      <c r="B83" s="4">
        <v>200000</v>
      </c>
      <c r="C83" s="4"/>
      <c r="D83" s="4"/>
      <c r="E83" s="4"/>
    </row>
    <row r="84" spans="1:5" ht="11.25">
      <c r="A84" s="4"/>
      <c r="B84" s="4"/>
      <c r="C84" s="4"/>
      <c r="D84" s="9" t="s">
        <v>19</v>
      </c>
      <c r="E84" s="4"/>
    </row>
    <row r="85" spans="1:5" ht="11.25">
      <c r="A85" s="9" t="s">
        <v>227</v>
      </c>
      <c r="B85" s="4"/>
      <c r="C85" s="4"/>
      <c r="D85" s="4" t="s">
        <v>224</v>
      </c>
      <c r="E85" s="4">
        <v>7424</v>
      </c>
    </row>
    <row r="86" spans="1:5" ht="11.25">
      <c r="A86" s="4" t="s">
        <v>228</v>
      </c>
      <c r="B86" s="4">
        <v>20000</v>
      </c>
      <c r="C86" s="4"/>
      <c r="D86" s="4" t="s">
        <v>11</v>
      </c>
      <c r="E86" s="4">
        <v>1718.44</v>
      </c>
    </row>
    <row r="87" spans="1:5" ht="11.25">
      <c r="A87" s="4" t="s">
        <v>229</v>
      </c>
      <c r="B87" s="4"/>
      <c r="C87" s="4"/>
      <c r="D87" s="9" t="s">
        <v>32</v>
      </c>
      <c r="E87" s="4"/>
    </row>
    <row r="88" spans="1:5" ht="11.25">
      <c r="A88" s="4" t="s">
        <v>230</v>
      </c>
      <c r="B88" s="4">
        <v>41816</v>
      </c>
      <c r="C88" s="4"/>
      <c r="D88" s="4" t="s">
        <v>33</v>
      </c>
      <c r="E88" s="4">
        <v>18182</v>
      </c>
    </row>
    <row r="89" spans="1:5" ht="11.25">
      <c r="A89" s="4" t="s">
        <v>231</v>
      </c>
      <c r="B89" s="4">
        <v>9150</v>
      </c>
      <c r="C89" s="4"/>
      <c r="D89" s="4" t="s">
        <v>34</v>
      </c>
      <c r="E89" s="4">
        <v>117551.99</v>
      </c>
    </row>
    <row r="90" spans="1:5" ht="11.25">
      <c r="A90" s="4" t="s">
        <v>232</v>
      </c>
      <c r="B90" s="4">
        <v>1972</v>
      </c>
      <c r="C90" s="4"/>
      <c r="D90" s="4" t="s">
        <v>35</v>
      </c>
      <c r="E90" s="4"/>
    </row>
    <row r="91" spans="1:5" ht="11.25">
      <c r="A91" s="4" t="s">
        <v>233</v>
      </c>
      <c r="B91" s="4">
        <v>43997</v>
      </c>
      <c r="C91" s="4"/>
      <c r="D91" s="4" t="s">
        <v>36</v>
      </c>
      <c r="E91" s="4">
        <v>29883</v>
      </c>
    </row>
    <row r="92" spans="1:5" ht="11.25">
      <c r="A92" s="4" t="s">
        <v>234</v>
      </c>
      <c r="B92" s="4">
        <v>120000</v>
      </c>
      <c r="C92" s="4"/>
      <c r="D92" s="4" t="s">
        <v>37</v>
      </c>
      <c r="E92" s="4">
        <v>3775.47</v>
      </c>
    </row>
    <row r="93" spans="1:5" ht="11.25">
      <c r="A93" s="4" t="s">
        <v>235</v>
      </c>
      <c r="B93" s="4">
        <v>30000</v>
      </c>
      <c r="C93" s="4"/>
      <c r="D93" s="4"/>
      <c r="E93" s="4"/>
    </row>
    <row r="94" spans="1:5" ht="11.25">
      <c r="A94" s="4" t="s">
        <v>236</v>
      </c>
      <c r="B94" s="4">
        <v>50000</v>
      </c>
      <c r="C94" s="4"/>
      <c r="D94" s="4"/>
      <c r="E94" s="4"/>
    </row>
    <row r="95" spans="1:5" ht="11.25">
      <c r="A95" s="4" t="s">
        <v>237</v>
      </c>
      <c r="B95" s="4">
        <v>21481</v>
      </c>
      <c r="C95" s="4"/>
      <c r="D95" s="4"/>
      <c r="E95" s="4"/>
    </row>
    <row r="96" spans="1:5" ht="11.25">
      <c r="A96" s="4"/>
      <c r="B96" s="4"/>
      <c r="C96" s="4"/>
      <c r="D96" s="4"/>
      <c r="E96" s="4"/>
    </row>
    <row r="97" spans="1:5" ht="11.25">
      <c r="A97" s="4"/>
      <c r="B97" s="4"/>
      <c r="C97" s="4"/>
      <c r="D97" s="4"/>
      <c r="E97" s="4"/>
    </row>
    <row r="98" spans="1:5" ht="11.25">
      <c r="A98" s="4"/>
      <c r="B98" s="4"/>
      <c r="C98" s="4"/>
      <c r="D98" s="4"/>
      <c r="E98" s="4"/>
    </row>
    <row r="99" spans="1:5" ht="11.25">
      <c r="A99" s="7"/>
      <c r="B99" s="7">
        <f>SUM(B75:B96)</f>
        <v>6866239.319999999</v>
      </c>
      <c r="C99" s="7"/>
      <c r="D99" s="7"/>
      <c r="E99" s="7">
        <f>SUM(E71:E97)</f>
        <v>6866239.318499999</v>
      </c>
    </row>
    <row r="100" spans="1:5" ht="11.25">
      <c r="A100" s="4"/>
      <c r="B100" s="4"/>
      <c r="C100" s="4"/>
      <c r="D100" s="4"/>
      <c r="E100" s="4"/>
    </row>
    <row r="101" spans="1:5" ht="11.25">
      <c r="A101" s="4"/>
      <c r="B101" s="4"/>
      <c r="C101" s="4"/>
      <c r="D101" s="4"/>
      <c r="E101" s="4"/>
    </row>
    <row r="102" spans="1:5" ht="11.25">
      <c r="A102" s="4"/>
      <c r="B102" s="4"/>
      <c r="C102" s="4"/>
      <c r="D102" s="4"/>
      <c r="E102" s="4"/>
    </row>
    <row r="103" spans="1:5" ht="11.25">
      <c r="A103" s="4"/>
      <c r="B103" s="4"/>
      <c r="C103" s="4"/>
      <c r="D103" s="4"/>
      <c r="E103" s="4"/>
    </row>
    <row r="104" spans="1:5" ht="11.25">
      <c r="A104" s="4"/>
      <c r="B104" s="9"/>
      <c r="C104" s="4"/>
      <c r="D104" s="4"/>
      <c r="E104" s="4"/>
    </row>
    <row r="105" spans="1:5" ht="11.25">
      <c r="A105" s="4"/>
      <c r="B105" s="4"/>
      <c r="C105" s="4"/>
      <c r="D105" s="4"/>
      <c r="E105" s="4"/>
    </row>
    <row r="106" spans="1:5" ht="11.25">
      <c r="A106" s="4"/>
      <c r="B106" s="4"/>
      <c r="C106" s="4"/>
      <c r="D106" s="4"/>
      <c r="E106" s="4"/>
    </row>
    <row r="107" spans="1:5" ht="11.25">
      <c r="A107" s="4"/>
      <c r="B107" s="11"/>
      <c r="C107" s="4"/>
      <c r="D107" s="4"/>
      <c r="E107" s="4"/>
    </row>
    <row r="108" spans="1:5" ht="11.25">
      <c r="A108" s="4"/>
      <c r="B108" s="4"/>
      <c r="C108" s="4"/>
      <c r="D108" s="4"/>
      <c r="E108" s="4"/>
    </row>
    <row r="109" spans="1:5" ht="11.25">
      <c r="A109" s="4"/>
      <c r="B109" s="4"/>
      <c r="C109" s="4"/>
      <c r="D109" s="4"/>
      <c r="E109" s="4"/>
    </row>
    <row r="110" spans="1:5" ht="11.25">
      <c r="A110" s="4"/>
      <c r="B110" s="4"/>
      <c r="C110" s="4"/>
      <c r="D110" s="4"/>
      <c r="E110" s="4"/>
    </row>
    <row r="111" spans="1:5" ht="11.25">
      <c r="A111" s="4"/>
      <c r="B111" s="4"/>
      <c r="C111" s="4"/>
      <c r="D111" s="4"/>
      <c r="E111" s="4"/>
    </row>
    <row r="112" spans="1:5" ht="11.25">
      <c r="A112" s="4"/>
      <c r="B112" s="4"/>
      <c r="C112" s="4"/>
      <c r="D112" s="4"/>
      <c r="E112" s="4"/>
    </row>
    <row r="113" spans="1:5" ht="11.25">
      <c r="A113" s="4"/>
      <c r="B113" s="4"/>
      <c r="C113" s="4"/>
      <c r="D113" s="4"/>
      <c r="E113" s="4"/>
    </row>
    <row r="114" spans="1:5" ht="11.25">
      <c r="A114" s="4"/>
      <c r="B114" s="4"/>
      <c r="C114" s="4"/>
      <c r="D114" s="4"/>
      <c r="E114" s="4"/>
    </row>
    <row r="115" spans="1:5" ht="11.25">
      <c r="A115" s="4"/>
      <c r="B115" s="4"/>
      <c r="C115" s="4"/>
      <c r="D115" s="4"/>
      <c r="E115" s="4"/>
    </row>
    <row r="116" spans="1:5" ht="11.25">
      <c r="A116" s="4"/>
      <c r="B116" s="4"/>
      <c r="C116" s="4"/>
      <c r="D116" s="4"/>
      <c r="E116" s="4"/>
    </row>
    <row r="117" spans="1:5" ht="11.25">
      <c r="A117" s="4"/>
      <c r="B117" s="4"/>
      <c r="C117" s="4"/>
      <c r="D117" s="4"/>
      <c r="E117" s="4"/>
    </row>
    <row r="118" spans="1:5" ht="11.25">
      <c r="A118" s="4"/>
      <c r="B118" s="4"/>
      <c r="C118" s="4"/>
      <c r="D118" s="4"/>
      <c r="E118" s="4"/>
    </row>
    <row r="119" spans="1:5" ht="11.25">
      <c r="A119" s="15" t="s">
        <v>68</v>
      </c>
      <c r="B119" s="15"/>
      <c r="C119" s="15"/>
      <c r="D119" s="15"/>
      <c r="E119" s="15"/>
    </row>
    <row r="120" spans="1:5" ht="11.25">
      <c r="A120" s="15" t="s">
        <v>160</v>
      </c>
      <c r="B120" s="15"/>
      <c r="C120" s="15"/>
      <c r="D120" s="15"/>
      <c r="E120" s="15"/>
    </row>
    <row r="121" spans="1:5" ht="11.25">
      <c r="A121" s="15"/>
      <c r="B121" s="15"/>
      <c r="C121" s="15"/>
      <c r="D121" s="15"/>
      <c r="E121" s="15"/>
    </row>
    <row r="122" spans="1:5" ht="11.25">
      <c r="A122" s="3"/>
      <c r="B122" s="3"/>
      <c r="C122" s="3"/>
      <c r="D122" s="3"/>
      <c r="E122" s="3"/>
    </row>
    <row r="123" spans="1:5" ht="11.25">
      <c r="A123" s="4"/>
      <c r="B123" s="4"/>
      <c r="C123" s="4"/>
      <c r="D123" s="4"/>
      <c r="E123" s="4"/>
    </row>
    <row r="124" spans="1:5" ht="11.25">
      <c r="A124" s="15" t="s">
        <v>22</v>
      </c>
      <c r="B124" s="15"/>
      <c r="C124" s="15"/>
      <c r="D124" s="15"/>
      <c r="E124" s="15"/>
    </row>
    <row r="125" spans="1:5" ht="11.25">
      <c r="A125" s="15" t="s">
        <v>207</v>
      </c>
      <c r="B125" s="15"/>
      <c r="C125" s="15"/>
      <c r="D125" s="15"/>
      <c r="E125" s="15"/>
    </row>
    <row r="126" spans="1:5" ht="11.25">
      <c r="A126" s="3"/>
      <c r="B126" s="3"/>
      <c r="C126" s="3"/>
      <c r="D126" s="3"/>
      <c r="E126" s="3"/>
    </row>
    <row r="127" spans="1:5" ht="11.25">
      <c r="A127" s="4"/>
      <c r="B127" s="4"/>
      <c r="C127" s="4"/>
      <c r="D127" s="4"/>
      <c r="E127" s="4"/>
    </row>
    <row r="128" spans="1:5" ht="11.25">
      <c r="A128" s="5" t="s">
        <v>6</v>
      </c>
      <c r="B128" s="5" t="s">
        <v>0</v>
      </c>
      <c r="C128" s="5"/>
      <c r="D128" s="5" t="s">
        <v>7</v>
      </c>
      <c r="E128" s="5" t="s">
        <v>20</v>
      </c>
    </row>
    <row r="129" spans="1:5" ht="11.25">
      <c r="A129" s="4"/>
      <c r="B129" s="4"/>
      <c r="C129" s="4"/>
      <c r="D129" s="4"/>
      <c r="E129" s="4"/>
    </row>
    <row r="130" spans="1:5" ht="11.25">
      <c r="A130" s="4" t="s">
        <v>2</v>
      </c>
      <c r="B130" s="4">
        <v>1045.5</v>
      </c>
      <c r="C130" s="4"/>
      <c r="D130" s="4" t="s">
        <v>3</v>
      </c>
      <c r="E130" s="4">
        <v>127260</v>
      </c>
    </row>
    <row r="131" spans="1:5" ht="11.25">
      <c r="A131" s="4" t="s">
        <v>70</v>
      </c>
      <c r="B131" s="4">
        <v>1227</v>
      </c>
      <c r="C131" s="4"/>
      <c r="D131" s="4" t="s">
        <v>23</v>
      </c>
      <c r="E131" s="4"/>
    </row>
    <row r="132" spans="1:5" ht="11.25">
      <c r="A132" s="4" t="s">
        <v>240</v>
      </c>
      <c r="B132" s="4">
        <v>3876</v>
      </c>
      <c r="C132" s="4"/>
      <c r="D132" s="4" t="s">
        <v>69</v>
      </c>
      <c r="E132" s="4">
        <v>26307</v>
      </c>
    </row>
    <row r="133" spans="1:5" ht="11.25">
      <c r="A133" s="4" t="s">
        <v>180</v>
      </c>
      <c r="B133" s="4">
        <v>127475</v>
      </c>
      <c r="C133" s="4"/>
      <c r="D133" s="4" t="s">
        <v>238</v>
      </c>
      <c r="E133" s="4">
        <v>1457.5</v>
      </c>
    </row>
    <row r="134" spans="1:5" ht="11.25">
      <c r="A134" s="4" t="s">
        <v>181</v>
      </c>
      <c r="B134" s="4">
        <v>2454</v>
      </c>
      <c r="C134" s="4"/>
      <c r="D134" s="4" t="s">
        <v>239</v>
      </c>
      <c r="E134" s="4">
        <v>311</v>
      </c>
    </row>
    <row r="135" spans="1:5" ht="11.25">
      <c r="A135" s="4" t="s">
        <v>182</v>
      </c>
      <c r="B135" s="4">
        <v>2859</v>
      </c>
      <c r="C135" s="4"/>
      <c r="D135" s="4"/>
      <c r="E135" s="4"/>
    </row>
    <row r="136" spans="1:5" ht="11.25">
      <c r="A136" s="4" t="s">
        <v>4</v>
      </c>
      <c r="B136" s="4">
        <v>1435</v>
      </c>
      <c r="C136" s="4"/>
      <c r="D136" s="4"/>
      <c r="E136" s="4"/>
    </row>
    <row r="137" spans="1:5" ht="11.25">
      <c r="A137" s="4" t="s">
        <v>241</v>
      </c>
      <c r="B137" s="4">
        <v>1400</v>
      </c>
      <c r="C137" s="4"/>
      <c r="D137" s="4" t="s">
        <v>187</v>
      </c>
      <c r="E137" s="4"/>
    </row>
    <row r="138" spans="1:5" ht="11.25">
      <c r="A138" s="4" t="s">
        <v>13</v>
      </c>
      <c r="B138" s="4">
        <v>1003</v>
      </c>
      <c r="C138" s="4"/>
      <c r="D138" s="4" t="s">
        <v>188</v>
      </c>
      <c r="E138" s="4">
        <f>SUM(B147)-SUM(E130:E137)</f>
        <v>20640.29999999999</v>
      </c>
    </row>
    <row r="139" spans="1:5" ht="11.25">
      <c r="A139" s="4" t="s">
        <v>5</v>
      </c>
      <c r="B139" s="4">
        <v>515.5</v>
      </c>
      <c r="C139" s="4"/>
      <c r="D139" s="4"/>
      <c r="E139" s="4"/>
    </row>
    <row r="140" spans="1:5" ht="11.25">
      <c r="A140" s="4" t="s">
        <v>242</v>
      </c>
      <c r="B140" s="4">
        <v>1000</v>
      </c>
      <c r="C140" s="4"/>
      <c r="D140" s="4"/>
      <c r="E140" s="4"/>
    </row>
    <row r="141" spans="1:5" ht="11.25">
      <c r="A141" s="4" t="s">
        <v>183</v>
      </c>
      <c r="B141" s="4">
        <v>4500</v>
      </c>
      <c r="C141" s="4"/>
      <c r="D141" s="4"/>
      <c r="E141" s="4"/>
    </row>
    <row r="142" spans="1:5" ht="11.25">
      <c r="A142" s="4" t="s">
        <v>243</v>
      </c>
      <c r="B142" s="4">
        <v>22148</v>
      </c>
      <c r="C142" s="4"/>
      <c r="D142" s="4"/>
      <c r="E142" s="4"/>
    </row>
    <row r="143" spans="1:5" ht="11.25">
      <c r="A143" s="4" t="s">
        <v>214</v>
      </c>
      <c r="B143" s="4">
        <v>1685</v>
      </c>
      <c r="C143" s="4"/>
      <c r="D143" s="4"/>
      <c r="E143" s="4"/>
    </row>
    <row r="144" spans="1:5" ht="11.25">
      <c r="A144" s="4" t="s">
        <v>216</v>
      </c>
      <c r="B144" s="4">
        <v>1838.5</v>
      </c>
      <c r="C144" s="4"/>
      <c r="D144" s="4"/>
      <c r="E144" s="4"/>
    </row>
    <row r="145" spans="1:5" ht="11.25">
      <c r="A145" s="4" t="s">
        <v>158</v>
      </c>
      <c r="B145" s="4">
        <v>1514.3</v>
      </c>
      <c r="C145" s="4"/>
      <c r="D145" s="4"/>
      <c r="E145" s="4"/>
    </row>
    <row r="146" spans="1:5" ht="11.25">
      <c r="A146" s="4"/>
      <c r="B146" s="4"/>
      <c r="C146" s="4"/>
      <c r="D146" s="4"/>
      <c r="E146" s="4"/>
    </row>
    <row r="147" spans="1:5" ht="11.25">
      <c r="A147" s="7"/>
      <c r="B147" s="7">
        <f>SUM(B130:B145)</f>
        <v>175975.8</v>
      </c>
      <c r="C147" s="7"/>
      <c r="D147" s="7"/>
      <c r="E147" s="7">
        <f>SUM(E130:E145)</f>
        <v>175975.8</v>
      </c>
    </row>
    <row r="148" spans="1:5" ht="11.25">
      <c r="A148" s="4"/>
      <c r="B148" s="4"/>
      <c r="C148" s="4"/>
      <c r="D148" s="4"/>
      <c r="E148" s="4"/>
    </row>
    <row r="149" spans="1:5" ht="11.25">
      <c r="A149" s="4"/>
      <c r="B149" s="4"/>
      <c r="C149" s="4"/>
      <c r="D149" s="4"/>
      <c r="E149" s="4"/>
    </row>
    <row r="150" spans="1:5" ht="11.25">
      <c r="A150" s="4"/>
      <c r="B150" s="4"/>
      <c r="C150" s="4"/>
      <c r="D150" s="4"/>
      <c r="E150" s="4"/>
    </row>
    <row r="151" spans="1:5" ht="11.25">
      <c r="A151" s="4"/>
      <c r="B151" s="4"/>
      <c r="C151" s="4"/>
      <c r="D151" s="4"/>
      <c r="E151" s="4"/>
    </row>
    <row r="152" spans="1:5" ht="11.25">
      <c r="A152" s="4"/>
      <c r="B152" s="4"/>
      <c r="C152" s="4"/>
      <c r="D152" s="4"/>
      <c r="E152" s="4"/>
    </row>
    <row r="153" spans="1:5" ht="11.25">
      <c r="A153" s="4"/>
      <c r="B153" s="4"/>
      <c r="C153" s="4"/>
      <c r="D153" s="4"/>
      <c r="E153" s="4"/>
    </row>
    <row r="154" spans="1:5" ht="11.25">
      <c r="A154" s="4"/>
      <c r="B154" s="4"/>
      <c r="C154" s="4"/>
      <c r="D154" s="4"/>
      <c r="E154" s="4"/>
    </row>
    <row r="155" spans="1:5" ht="11.25">
      <c r="A155" s="4"/>
      <c r="B155" s="4"/>
      <c r="C155" s="4"/>
      <c r="D155" s="4"/>
      <c r="E155" s="4"/>
    </row>
    <row r="156" spans="1:5" ht="11.25">
      <c r="A156" s="4"/>
      <c r="B156" s="4"/>
      <c r="C156" s="4"/>
      <c r="D156" s="4"/>
      <c r="E156" s="4"/>
    </row>
    <row r="157" spans="1:5" ht="11.25">
      <c r="A157" s="4"/>
      <c r="B157" s="4"/>
      <c r="C157" s="4"/>
      <c r="D157" s="4"/>
      <c r="E157" s="4"/>
    </row>
    <row r="158" spans="1:5" ht="11.25">
      <c r="A158" s="4"/>
      <c r="B158" s="4"/>
      <c r="C158" s="4"/>
      <c r="D158" s="4"/>
      <c r="E158" s="4"/>
    </row>
    <row r="159" spans="1:5" ht="11.25">
      <c r="A159" s="4"/>
      <c r="B159" s="4"/>
      <c r="C159" s="4"/>
      <c r="D159" s="4"/>
      <c r="E159" s="4"/>
    </row>
    <row r="160" spans="1:5" ht="11.25">
      <c r="A160" s="4"/>
      <c r="B160" s="4"/>
      <c r="C160" s="4"/>
      <c r="D160" s="4"/>
      <c r="E160" s="4"/>
    </row>
    <row r="161" spans="1:5" ht="11.25">
      <c r="A161" s="4"/>
      <c r="B161" s="4"/>
      <c r="C161" s="4"/>
      <c r="D161" s="4"/>
      <c r="E161" s="4"/>
    </row>
    <row r="162" spans="1:5" ht="11.25">
      <c r="A162" s="4"/>
      <c r="B162" s="4"/>
      <c r="C162" s="4"/>
      <c r="D162" s="4"/>
      <c r="E162" s="4"/>
    </row>
    <row r="163" spans="1:5" ht="11.25">
      <c r="A163" s="4"/>
      <c r="B163" s="4"/>
      <c r="C163" s="4"/>
      <c r="D163" s="4"/>
      <c r="E163" s="4"/>
    </row>
    <row r="164" spans="1:5" ht="11.25">
      <c r="A164" s="4"/>
      <c r="B164" s="4"/>
      <c r="C164" s="4"/>
      <c r="D164" s="4"/>
      <c r="E164" s="4"/>
    </row>
    <row r="165" spans="1:5" ht="11.25">
      <c r="A165" s="4"/>
      <c r="B165" s="4"/>
      <c r="C165" s="4"/>
      <c r="D165" s="4"/>
      <c r="E165" s="4"/>
    </row>
    <row r="166" spans="1:5" ht="11.25">
      <c r="A166" s="4"/>
      <c r="B166" s="4"/>
      <c r="C166" s="4"/>
      <c r="D166" s="4"/>
      <c r="E166" s="4"/>
    </row>
    <row r="167" spans="1:5" ht="11.25">
      <c r="A167" s="4"/>
      <c r="B167" s="4"/>
      <c r="C167" s="4"/>
      <c r="D167" s="4"/>
      <c r="E167" s="4"/>
    </row>
    <row r="168" spans="1:5" ht="11.25">
      <c r="A168" s="4"/>
      <c r="B168" s="4"/>
      <c r="C168" s="4"/>
      <c r="D168" s="4"/>
      <c r="E168" s="4"/>
    </row>
    <row r="169" spans="1:5" ht="11.25">
      <c r="A169" s="4"/>
      <c r="B169" s="4"/>
      <c r="C169" s="4"/>
      <c r="D169" s="4"/>
      <c r="E169" s="4"/>
    </row>
    <row r="170" spans="1:5" ht="11.25">
      <c r="A170" s="4"/>
      <c r="B170" s="4"/>
      <c r="C170" s="4"/>
      <c r="D170" s="4"/>
      <c r="E170" s="4"/>
    </row>
    <row r="171" spans="1:5" ht="11.25">
      <c r="A171" s="4"/>
      <c r="B171" s="4"/>
      <c r="C171" s="4"/>
      <c r="D171" s="4"/>
      <c r="E171" s="4"/>
    </row>
    <row r="172" spans="1:5" ht="11.25">
      <c r="A172" s="4"/>
      <c r="B172" s="4"/>
      <c r="C172" s="4"/>
      <c r="D172" s="4"/>
      <c r="E172" s="4"/>
    </row>
    <row r="173" spans="1:5" ht="11.25">
      <c r="A173" s="4"/>
      <c r="B173" s="4"/>
      <c r="C173" s="4"/>
      <c r="D173" s="4"/>
      <c r="E173" s="4"/>
    </row>
    <row r="174" spans="1:5" ht="11.25">
      <c r="A174" s="4"/>
      <c r="B174" s="4"/>
      <c r="C174" s="4"/>
      <c r="D174" s="4"/>
      <c r="E174" s="4"/>
    </row>
    <row r="175" spans="1:5" ht="11.25">
      <c r="A175" s="4"/>
      <c r="B175" s="4"/>
      <c r="C175" s="4"/>
      <c r="D175" s="4"/>
      <c r="E175" s="4"/>
    </row>
    <row r="176" spans="1:5" ht="11.25">
      <c r="A176" s="4"/>
      <c r="B176" s="4"/>
      <c r="C176" s="4"/>
      <c r="D176" s="4"/>
      <c r="E176" s="4"/>
    </row>
    <row r="177" spans="1:5" ht="11.25">
      <c r="A177" s="4"/>
      <c r="B177" s="4"/>
      <c r="C177" s="4"/>
      <c r="D177" s="4"/>
      <c r="E177" s="4"/>
    </row>
    <row r="178" spans="1:5" ht="11.25">
      <c r="A178" s="15" t="s">
        <v>68</v>
      </c>
      <c r="B178" s="15"/>
      <c r="C178" s="15"/>
      <c r="D178" s="15"/>
      <c r="E178" s="15"/>
    </row>
    <row r="179" spans="1:5" ht="11.25">
      <c r="A179" s="15" t="s">
        <v>160</v>
      </c>
      <c r="B179" s="15"/>
      <c r="C179" s="15"/>
      <c r="D179" s="15"/>
      <c r="E179" s="15"/>
    </row>
    <row r="180" spans="1:5" ht="11.25">
      <c r="A180" s="15"/>
      <c r="B180" s="15"/>
      <c r="C180" s="15"/>
      <c r="D180" s="15"/>
      <c r="E180" s="15"/>
    </row>
    <row r="181" spans="1:5" ht="11.25">
      <c r="A181" s="3"/>
      <c r="B181" s="3"/>
      <c r="C181" s="3"/>
      <c r="D181" s="3"/>
      <c r="E181" s="3"/>
    </row>
    <row r="182" spans="1:5" ht="11.25">
      <c r="A182" s="4"/>
      <c r="B182" s="4"/>
      <c r="C182" s="4"/>
      <c r="D182" s="4"/>
      <c r="E182" s="4"/>
    </row>
    <row r="183" spans="1:5" ht="11.25">
      <c r="A183" s="15" t="s">
        <v>222</v>
      </c>
      <c r="B183" s="15"/>
      <c r="C183" s="15"/>
      <c r="D183" s="15"/>
      <c r="E183" s="15"/>
    </row>
    <row r="184" spans="1:5" ht="11.25">
      <c r="A184" s="15"/>
      <c r="B184" s="15"/>
      <c r="C184" s="15"/>
      <c r="D184" s="15"/>
      <c r="E184" s="15"/>
    </row>
    <row r="185" spans="1:5" ht="11.25">
      <c r="A185" s="3"/>
      <c r="B185" s="3"/>
      <c r="C185" s="3"/>
      <c r="D185" s="3"/>
      <c r="E185" s="3"/>
    </row>
    <row r="186" spans="1:5" ht="11.25">
      <c r="A186" s="4"/>
      <c r="B186" s="4"/>
      <c r="C186" s="4"/>
      <c r="D186" s="4"/>
      <c r="E186" s="4"/>
    </row>
    <row r="187" spans="1:5" ht="11.25">
      <c r="A187" s="5" t="s">
        <v>8</v>
      </c>
      <c r="B187" s="5" t="s">
        <v>0</v>
      </c>
      <c r="C187" s="5"/>
      <c r="D187" s="5" t="s">
        <v>9</v>
      </c>
      <c r="E187" s="5" t="s">
        <v>20</v>
      </c>
    </row>
    <row r="188" spans="1:5" ht="11.25">
      <c r="A188" s="4"/>
      <c r="B188" s="4"/>
      <c r="C188" s="4"/>
      <c r="D188" s="4"/>
      <c r="E188" s="4"/>
    </row>
    <row r="189" spans="1:5" ht="11.25">
      <c r="A189" s="9" t="s">
        <v>38</v>
      </c>
      <c r="B189" s="4"/>
      <c r="C189" s="4"/>
      <c r="D189" s="9" t="s">
        <v>27</v>
      </c>
      <c r="E189" s="4"/>
    </row>
    <row r="190" spans="1:5" ht="11.25">
      <c r="A190" s="4" t="s">
        <v>39</v>
      </c>
      <c r="B190" s="4">
        <v>33641.36</v>
      </c>
      <c r="C190" s="4"/>
      <c r="D190" s="4" t="s">
        <v>161</v>
      </c>
      <c r="E190" s="4">
        <f>SUM(E221)</f>
        <v>13628.654999999999</v>
      </c>
    </row>
    <row r="191" spans="1:5" ht="11.25">
      <c r="A191" s="4" t="s">
        <v>184</v>
      </c>
      <c r="B191" s="4"/>
      <c r="C191" s="4"/>
      <c r="D191" s="4"/>
      <c r="E191" s="4"/>
    </row>
    <row r="192" spans="1:5" ht="11.25">
      <c r="A192" s="4" t="s">
        <v>185</v>
      </c>
      <c r="B192" s="9">
        <v>20640.3</v>
      </c>
      <c r="C192" s="4"/>
      <c r="D192" s="9"/>
      <c r="E192" s="4"/>
    </row>
    <row r="193" spans="1:5" ht="11.25">
      <c r="A193" s="4"/>
      <c r="B193" s="4">
        <f>SUM(B190-B192)</f>
        <v>13001.060000000001</v>
      </c>
      <c r="C193" s="4"/>
      <c r="D193" s="9" t="s">
        <v>31</v>
      </c>
      <c r="E193" s="4"/>
    </row>
    <row r="194" spans="1:5" ht="11.25">
      <c r="A194" s="4"/>
      <c r="B194" s="4"/>
      <c r="C194" s="4"/>
      <c r="D194" s="4" t="s">
        <v>186</v>
      </c>
      <c r="E194" s="4">
        <v>100</v>
      </c>
    </row>
    <row r="195" spans="1:5" ht="11.25">
      <c r="A195" s="9"/>
      <c r="B195" s="4"/>
      <c r="C195" s="4"/>
      <c r="D195" s="4"/>
      <c r="E195" s="4"/>
    </row>
    <row r="196" spans="1:5" ht="11.25">
      <c r="A196" s="9" t="s">
        <v>31</v>
      </c>
      <c r="B196" s="4"/>
      <c r="C196" s="4"/>
      <c r="D196" s="9"/>
      <c r="E196" s="4"/>
    </row>
    <row r="197" spans="1:5" ht="11.25">
      <c r="A197" s="4" t="s">
        <v>42</v>
      </c>
      <c r="B197" s="4">
        <v>9200</v>
      </c>
      <c r="C197" s="4"/>
      <c r="D197" s="9" t="s">
        <v>19</v>
      </c>
      <c r="E197" s="4"/>
    </row>
    <row r="198" spans="1:5" ht="11.25">
      <c r="A198" s="4"/>
      <c r="B198" s="4"/>
      <c r="C198" s="4"/>
      <c r="D198" s="4" t="s">
        <v>11</v>
      </c>
      <c r="E198" s="4">
        <v>949</v>
      </c>
    </row>
    <row r="199" spans="1:5" ht="11.25">
      <c r="A199" s="4"/>
      <c r="B199" s="4"/>
      <c r="C199" s="4"/>
      <c r="D199" s="9"/>
      <c r="E199" s="4"/>
    </row>
    <row r="200" spans="1:5" ht="11.25">
      <c r="A200" s="4"/>
      <c r="B200" s="4"/>
      <c r="C200" s="4"/>
      <c r="D200" s="9" t="s">
        <v>32</v>
      </c>
      <c r="E200" s="4"/>
    </row>
    <row r="201" spans="1:5" ht="11.25">
      <c r="A201" s="4"/>
      <c r="B201" s="4"/>
      <c r="C201" s="4"/>
      <c r="D201" s="4" t="s">
        <v>35</v>
      </c>
      <c r="E201" s="4">
        <v>1328</v>
      </c>
    </row>
    <row r="202" spans="1:5" ht="11.25">
      <c r="A202" s="4"/>
      <c r="B202" s="4"/>
      <c r="C202" s="4"/>
      <c r="D202" s="4" t="s">
        <v>37</v>
      </c>
      <c r="E202" s="4">
        <v>6195.41</v>
      </c>
    </row>
    <row r="203" spans="1:5" ht="11.25">
      <c r="A203" s="4"/>
      <c r="B203" s="4"/>
      <c r="C203" s="4"/>
      <c r="D203" s="4"/>
      <c r="E203" s="4"/>
    </row>
    <row r="204" spans="1:5" ht="11.25">
      <c r="A204" s="4"/>
      <c r="B204" s="4"/>
      <c r="C204" s="4"/>
      <c r="D204" s="4"/>
      <c r="E204" s="4"/>
    </row>
    <row r="205" spans="1:5" ht="11.25">
      <c r="A205" s="4"/>
      <c r="B205" s="4"/>
      <c r="C205" s="4"/>
      <c r="D205" s="4"/>
      <c r="E205" s="4"/>
    </row>
    <row r="206" spans="1:5" ht="11.25">
      <c r="A206" s="4"/>
      <c r="B206" s="4"/>
      <c r="C206" s="4"/>
      <c r="D206" s="4"/>
      <c r="E206" s="4"/>
    </row>
    <row r="207" spans="1:5" ht="11.25">
      <c r="A207" s="7"/>
      <c r="B207" s="7">
        <f>SUM(B193:B205)</f>
        <v>22201.06</v>
      </c>
      <c r="C207" s="7"/>
      <c r="D207" s="7"/>
      <c r="E207" s="7">
        <f>SUM(E189:E205)</f>
        <v>22201.065</v>
      </c>
    </row>
    <row r="208" spans="1:5" ht="11.25">
      <c r="A208" s="4"/>
      <c r="B208" s="4"/>
      <c r="C208" s="4"/>
      <c r="D208" s="4"/>
      <c r="E208" s="4"/>
    </row>
    <row r="209" spans="1:5" ht="11.25">
      <c r="A209" s="4"/>
      <c r="B209" s="4"/>
      <c r="C209" s="4"/>
      <c r="D209" s="4"/>
      <c r="E209" s="4"/>
    </row>
    <row r="210" spans="1:5" ht="11.25">
      <c r="A210" s="15" t="s">
        <v>203</v>
      </c>
      <c r="B210" s="15"/>
      <c r="C210" s="15"/>
      <c r="D210" s="15"/>
      <c r="E210" s="15"/>
    </row>
    <row r="211" spans="1:5" ht="11.25">
      <c r="A211" s="4"/>
      <c r="B211" s="4"/>
      <c r="C211" s="4"/>
      <c r="D211" s="4"/>
      <c r="E211" s="4"/>
    </row>
    <row r="212" spans="1:5" ht="11.25">
      <c r="A212" s="4" t="s">
        <v>154</v>
      </c>
      <c r="B212" s="4"/>
      <c r="C212" s="4"/>
      <c r="D212" s="4">
        <v>12150.81</v>
      </c>
      <c r="E212" s="4"/>
    </row>
    <row r="213" spans="1:5" ht="11.25">
      <c r="A213" s="4" t="s">
        <v>155</v>
      </c>
      <c r="B213" s="4"/>
      <c r="C213" s="4"/>
      <c r="D213" s="9">
        <f>SUM(D212*10%)</f>
        <v>1215.081</v>
      </c>
      <c r="E213" s="4">
        <f>SUM(D212-D213)</f>
        <v>10935.729</v>
      </c>
    </row>
    <row r="214" spans="1:5" ht="11.25">
      <c r="A214" s="4"/>
      <c r="B214" s="4"/>
      <c r="C214" s="4"/>
      <c r="D214" s="4"/>
      <c r="E214" s="4"/>
    </row>
    <row r="215" spans="1:5" ht="11.25">
      <c r="A215" s="4" t="s">
        <v>10</v>
      </c>
      <c r="B215" s="4"/>
      <c r="C215" s="4"/>
      <c r="D215" s="4">
        <v>1846.8</v>
      </c>
      <c r="E215" s="4"/>
    </row>
    <row r="216" spans="1:5" ht="11.25">
      <c r="A216" s="4" t="s">
        <v>155</v>
      </c>
      <c r="B216" s="4"/>
      <c r="C216" s="4"/>
      <c r="D216" s="9">
        <f>SUM(D215*10%)</f>
        <v>184.68</v>
      </c>
      <c r="E216" s="4">
        <f>SUM(D215-D216)</f>
        <v>1662.12</v>
      </c>
    </row>
    <row r="217" spans="1:5" ht="11.25">
      <c r="A217" s="4"/>
      <c r="B217" s="4"/>
      <c r="C217" s="4"/>
      <c r="D217" s="4"/>
      <c r="E217" s="4"/>
    </row>
    <row r="218" spans="1:5" ht="11.25">
      <c r="A218" s="4" t="s">
        <v>16</v>
      </c>
      <c r="B218" s="4"/>
      <c r="C218" s="4"/>
      <c r="D218" s="4">
        <v>1145.34</v>
      </c>
      <c r="E218" s="4"/>
    </row>
    <row r="219" spans="1:5" ht="11.25">
      <c r="A219" s="4" t="s">
        <v>155</v>
      </c>
      <c r="B219" s="4"/>
      <c r="C219" s="4"/>
      <c r="D219" s="9">
        <f>SUM(D218*10%)</f>
        <v>114.53399999999999</v>
      </c>
      <c r="E219" s="4">
        <f>SUM(D218-D219)</f>
        <v>1030.806</v>
      </c>
    </row>
    <row r="220" spans="1:5" ht="11.25">
      <c r="A220" s="4"/>
      <c r="B220" s="4"/>
      <c r="C220" s="4"/>
      <c r="D220" s="4"/>
      <c r="E220" s="4"/>
    </row>
    <row r="221" spans="1:5" ht="11.25">
      <c r="A221" s="4"/>
      <c r="B221" s="4"/>
      <c r="C221" s="4"/>
      <c r="D221" s="4"/>
      <c r="E221" s="7">
        <f>SUM(E212:E219)</f>
        <v>13628.654999999999</v>
      </c>
    </row>
    <row r="222" spans="1:5" ht="11.25">
      <c r="A222" s="4"/>
      <c r="B222" s="4"/>
      <c r="C222" s="4"/>
      <c r="D222" s="4"/>
      <c r="E222" s="4"/>
    </row>
    <row r="223" spans="1:5" ht="11.25">
      <c r="A223" s="4"/>
      <c r="B223" s="4"/>
      <c r="C223" s="4"/>
      <c r="D223" s="4"/>
      <c r="E223" s="4"/>
    </row>
    <row r="224" spans="1:5" ht="11.25">
      <c r="A224" s="4"/>
      <c r="B224" s="4"/>
      <c r="C224" s="4"/>
      <c r="D224" s="4"/>
      <c r="E224" s="4"/>
    </row>
    <row r="225" spans="1:5" ht="11.25">
      <c r="A225" s="4"/>
      <c r="B225" s="4"/>
      <c r="C225" s="4"/>
      <c r="D225" s="4"/>
      <c r="E225" s="4"/>
    </row>
    <row r="226" spans="1:5" ht="11.25">
      <c r="A226" s="4"/>
      <c r="B226" s="4"/>
      <c r="C226" s="4"/>
      <c r="D226" s="4"/>
      <c r="E226" s="4"/>
    </row>
    <row r="227" spans="1:5" ht="11.25">
      <c r="A227" s="4"/>
      <c r="B227" s="4"/>
      <c r="C227" s="4"/>
      <c r="D227" s="4"/>
      <c r="E227" s="4"/>
    </row>
    <row r="228" spans="1:5" ht="11.25">
      <c r="A228" s="4"/>
      <c r="B228" s="4"/>
      <c r="C228" s="4"/>
      <c r="D228" s="4"/>
      <c r="E228" s="4"/>
    </row>
    <row r="229" spans="1:5" ht="11.25">
      <c r="A229" s="4"/>
      <c r="B229" s="4"/>
      <c r="C229" s="4"/>
      <c r="D229" s="4"/>
      <c r="E229" s="4"/>
    </row>
    <row r="230" spans="1:5" ht="11.25">
      <c r="A230" s="4"/>
      <c r="B230" s="4"/>
      <c r="C230" s="4"/>
      <c r="D230" s="4"/>
      <c r="E230" s="4"/>
    </row>
    <row r="231" spans="1:5" ht="11.25">
      <c r="A231" s="4"/>
      <c r="B231" s="4"/>
      <c r="C231" s="4"/>
      <c r="D231" s="4"/>
      <c r="E231" s="4"/>
    </row>
    <row r="232" spans="1:5" ht="11.25">
      <c r="A232" s="4"/>
      <c r="B232" s="4"/>
      <c r="C232" s="4"/>
      <c r="D232" s="4"/>
      <c r="E232" s="4"/>
    </row>
    <row r="233" spans="1:5" ht="11.25">
      <c r="A233" s="4"/>
      <c r="B233" s="4"/>
      <c r="C233" s="4"/>
      <c r="D233" s="4"/>
      <c r="E233" s="4"/>
    </row>
    <row r="234" spans="1:5" ht="11.25">
      <c r="A234" s="4"/>
      <c r="B234" s="4"/>
      <c r="C234" s="4"/>
      <c r="D234" s="4"/>
      <c r="E234" s="4"/>
    </row>
    <row r="235" spans="1:5" ht="11.25">
      <c r="A235" s="4"/>
      <c r="B235" s="4"/>
      <c r="C235" s="4"/>
      <c r="D235" s="4"/>
      <c r="E235" s="4"/>
    </row>
    <row r="236" spans="1:5" ht="11.25">
      <c r="A236" s="4"/>
      <c r="B236" s="4"/>
      <c r="C236" s="4"/>
      <c r="D236" s="4"/>
      <c r="E236" s="4"/>
    </row>
    <row r="237" spans="1:5" ht="11.25">
      <c r="A237" s="15" t="s">
        <v>73</v>
      </c>
      <c r="B237" s="15"/>
      <c r="C237" s="15"/>
      <c r="D237" s="15"/>
      <c r="E237" s="15"/>
    </row>
    <row r="238" spans="1:5" ht="11.25">
      <c r="A238" s="15" t="s">
        <v>159</v>
      </c>
      <c r="B238" s="15"/>
      <c r="C238" s="15"/>
      <c r="D238" s="15"/>
      <c r="E238" s="15"/>
    </row>
    <row r="239" spans="1:5" ht="11.25">
      <c r="A239" s="15" t="s">
        <v>21</v>
      </c>
      <c r="B239" s="15"/>
      <c r="C239" s="15"/>
      <c r="D239" s="15"/>
      <c r="E239" s="15"/>
    </row>
    <row r="240" spans="1:5" ht="11.25">
      <c r="A240" s="3"/>
      <c r="B240" s="3"/>
      <c r="C240" s="3"/>
      <c r="D240" s="3"/>
      <c r="E240" s="3"/>
    </row>
    <row r="241" spans="1:5" ht="11.25">
      <c r="A241" s="15" t="s">
        <v>22</v>
      </c>
      <c r="B241" s="15"/>
      <c r="C241" s="15"/>
      <c r="D241" s="15"/>
      <c r="E241" s="15"/>
    </row>
    <row r="242" spans="1:5" ht="11.25">
      <c r="A242" s="15" t="s">
        <v>207</v>
      </c>
      <c r="B242" s="15"/>
      <c r="C242" s="15"/>
      <c r="D242" s="15"/>
      <c r="E242" s="15"/>
    </row>
    <row r="243" spans="1:5" ht="11.25">
      <c r="A243" s="3"/>
      <c r="B243" s="3"/>
      <c r="C243" s="3"/>
      <c r="D243" s="3"/>
      <c r="E243" s="3"/>
    </row>
    <row r="244" spans="1:5" ht="11.25">
      <c r="A244" s="5" t="s">
        <v>6</v>
      </c>
      <c r="B244" s="5" t="s">
        <v>0</v>
      </c>
      <c r="C244" s="5"/>
      <c r="D244" s="5" t="s">
        <v>7</v>
      </c>
      <c r="E244" s="5" t="s">
        <v>20</v>
      </c>
    </row>
    <row r="245" spans="1:5" ht="11.25">
      <c r="A245" s="4"/>
      <c r="B245" s="4"/>
      <c r="C245" s="4"/>
      <c r="D245" s="4"/>
      <c r="E245" s="4"/>
    </row>
    <row r="246" spans="1:5" ht="11.25">
      <c r="A246" s="12" t="s">
        <v>190</v>
      </c>
      <c r="B246" s="12"/>
      <c r="C246" s="4"/>
      <c r="D246" s="4" t="s">
        <v>74</v>
      </c>
      <c r="E246" s="4"/>
    </row>
    <row r="247" spans="1:5" ht="11.25">
      <c r="A247" s="12" t="s">
        <v>191</v>
      </c>
      <c r="B247" s="12">
        <v>1277399.2</v>
      </c>
      <c r="C247" s="4"/>
      <c r="D247" s="4" t="s">
        <v>75</v>
      </c>
      <c r="E247" s="4">
        <v>1516670.41</v>
      </c>
    </row>
    <row r="248" spans="1:5" ht="11.25">
      <c r="A248" s="12" t="s">
        <v>171</v>
      </c>
      <c r="B248" s="12"/>
      <c r="C248" s="4"/>
      <c r="D248" s="4"/>
      <c r="E248" s="4"/>
    </row>
    <row r="249" spans="1:5" ht="11.25">
      <c r="A249" s="12" t="s">
        <v>193</v>
      </c>
      <c r="B249" s="12">
        <v>592558</v>
      </c>
      <c r="C249" s="4"/>
      <c r="D249" s="4"/>
      <c r="E249" s="4"/>
    </row>
    <row r="250" spans="1:5" ht="11.25">
      <c r="A250" s="12" t="s">
        <v>192</v>
      </c>
      <c r="B250" s="12"/>
      <c r="C250" s="4"/>
      <c r="D250" s="4" t="s">
        <v>76</v>
      </c>
      <c r="E250" s="4">
        <v>22384</v>
      </c>
    </row>
    <row r="251" spans="1:5" ht="11.25">
      <c r="A251" s="4" t="s">
        <v>1</v>
      </c>
      <c r="B251" s="4">
        <v>228.18</v>
      </c>
      <c r="C251" s="4"/>
      <c r="D251" s="4"/>
      <c r="E251" s="4"/>
    </row>
    <row r="252" spans="1:5" ht="11.25">
      <c r="A252" s="4" t="s">
        <v>244</v>
      </c>
      <c r="B252" s="4">
        <v>825.8</v>
      </c>
      <c r="C252" s="4"/>
      <c r="D252" s="4"/>
      <c r="E252" s="4"/>
    </row>
    <row r="253" spans="1:5" ht="11.25">
      <c r="A253" s="4" t="s">
        <v>245</v>
      </c>
      <c r="B253" s="4">
        <v>7784</v>
      </c>
      <c r="C253" s="4"/>
      <c r="D253" s="4" t="s">
        <v>72</v>
      </c>
      <c r="E253" s="4"/>
    </row>
    <row r="254" spans="1:5" ht="11.25">
      <c r="A254" s="4" t="s">
        <v>4</v>
      </c>
      <c r="B254" s="4">
        <v>15893</v>
      </c>
      <c r="C254" s="4"/>
      <c r="D254" s="4" t="s">
        <v>77</v>
      </c>
      <c r="E254" s="4">
        <v>28074</v>
      </c>
    </row>
    <row r="255" spans="1:5" ht="11.25">
      <c r="A255" s="4" t="s">
        <v>14</v>
      </c>
      <c r="B255" s="4">
        <v>268362</v>
      </c>
      <c r="C255" s="4"/>
      <c r="D255" s="4"/>
      <c r="E255" s="4"/>
    </row>
    <row r="256" spans="1:5" ht="11.25">
      <c r="A256" s="4" t="s">
        <v>71</v>
      </c>
      <c r="B256" s="4">
        <v>12583</v>
      </c>
      <c r="C256" s="4"/>
      <c r="D256" s="4" t="s">
        <v>187</v>
      </c>
      <c r="E256" s="4"/>
    </row>
    <row r="257" spans="1:5" ht="11.25">
      <c r="A257" s="4" t="s">
        <v>214</v>
      </c>
      <c r="B257" s="4">
        <v>24286.5</v>
      </c>
      <c r="C257" s="4"/>
      <c r="D257" s="4" t="s">
        <v>202</v>
      </c>
      <c r="E257" s="4">
        <f>SUM(B260)-SUM(E246:E256)</f>
        <v>763339.8799999997</v>
      </c>
    </row>
    <row r="258" spans="1:5" ht="11.25">
      <c r="A258" s="4" t="s">
        <v>158</v>
      </c>
      <c r="B258" s="4">
        <v>130548.61</v>
      </c>
      <c r="C258" s="4"/>
      <c r="D258" s="4"/>
      <c r="E258" s="4"/>
    </row>
    <row r="259" spans="1:5" ht="11.25">
      <c r="A259" s="4"/>
      <c r="B259" s="4"/>
      <c r="C259" s="4"/>
      <c r="D259" s="4"/>
      <c r="E259" s="4"/>
    </row>
    <row r="260" spans="1:5" ht="11.25">
      <c r="A260" s="7"/>
      <c r="B260" s="7">
        <f>SUM(B246:B258)</f>
        <v>2330468.2899999996</v>
      </c>
      <c r="C260" s="7"/>
      <c r="D260" s="7"/>
      <c r="E260" s="7">
        <f>SUM(E246:E257)</f>
        <v>2330468.2899999996</v>
      </c>
    </row>
    <row r="261" spans="1:5" ht="11.25">
      <c r="A261" s="4"/>
      <c r="B261" s="4"/>
      <c r="C261" s="4"/>
      <c r="D261" s="4"/>
      <c r="E261" s="4"/>
    </row>
    <row r="262" spans="1:5" ht="11.25">
      <c r="A262" s="15" t="s">
        <v>222</v>
      </c>
      <c r="B262" s="15"/>
      <c r="C262" s="15"/>
      <c r="D262" s="15"/>
      <c r="E262" s="15"/>
    </row>
    <row r="263" spans="1:5" ht="11.25">
      <c r="A263" s="15"/>
      <c r="B263" s="15"/>
      <c r="C263" s="15"/>
      <c r="D263" s="15"/>
      <c r="E263" s="15"/>
    </row>
    <row r="264" spans="1:5" ht="11.25">
      <c r="A264" s="5" t="s">
        <v>8</v>
      </c>
      <c r="B264" s="5" t="s">
        <v>0</v>
      </c>
      <c r="C264" s="5"/>
      <c r="D264" s="5" t="s">
        <v>9</v>
      </c>
      <c r="E264" s="5" t="s">
        <v>20</v>
      </c>
    </row>
    <row r="265" spans="1:5" ht="11.25">
      <c r="A265" s="4"/>
      <c r="B265" s="4"/>
      <c r="C265" s="4"/>
      <c r="D265" s="4"/>
      <c r="E265" s="4"/>
    </row>
    <row r="266" spans="1:5" ht="11.25">
      <c r="A266" s="9" t="s">
        <v>38</v>
      </c>
      <c r="B266" s="4"/>
      <c r="C266" s="4"/>
      <c r="D266" s="9" t="s">
        <v>27</v>
      </c>
      <c r="E266" s="4"/>
    </row>
    <row r="267" spans="1:5" ht="11.25">
      <c r="A267" s="4" t="s">
        <v>18</v>
      </c>
      <c r="B267" s="4">
        <v>929665.32</v>
      </c>
      <c r="C267" s="4"/>
      <c r="D267" s="4" t="s">
        <v>161</v>
      </c>
      <c r="E267" s="4">
        <f>SUM(E344)</f>
        <v>380045.81700000004</v>
      </c>
    </row>
    <row r="268" spans="1:5" ht="11.25">
      <c r="A268" s="4" t="s">
        <v>257</v>
      </c>
      <c r="B268" s="4"/>
      <c r="C268" s="4"/>
      <c r="D268" s="4"/>
      <c r="E268" s="4"/>
    </row>
    <row r="269" spans="1:5" ht="11.25">
      <c r="A269" s="4" t="s">
        <v>202</v>
      </c>
      <c r="B269" s="9">
        <v>763339.88</v>
      </c>
      <c r="C269" s="4"/>
      <c r="D269" s="9" t="s">
        <v>29</v>
      </c>
      <c r="E269" s="4"/>
    </row>
    <row r="270" spans="1:5" ht="11.25">
      <c r="A270" s="4"/>
      <c r="B270" s="4">
        <f>SUM(B267-B269)</f>
        <v>166325.43999999994</v>
      </c>
      <c r="C270" s="4"/>
      <c r="D270" s="4" t="s">
        <v>261</v>
      </c>
      <c r="E270" s="4">
        <v>3446</v>
      </c>
    </row>
    <row r="271" spans="1:5" ht="11.25">
      <c r="A271" s="4"/>
      <c r="B271" s="4"/>
      <c r="C271" s="4"/>
      <c r="D271" s="4" t="s">
        <v>199</v>
      </c>
      <c r="E271" s="4">
        <v>2388</v>
      </c>
    </row>
    <row r="272" spans="1:5" ht="11.25">
      <c r="A272" s="9" t="s">
        <v>31</v>
      </c>
      <c r="B272" s="4"/>
      <c r="C272" s="4"/>
      <c r="D272" s="4" t="s">
        <v>262</v>
      </c>
      <c r="E272" s="4">
        <v>3181</v>
      </c>
    </row>
    <row r="273" spans="1:5" ht="11.25">
      <c r="A273" s="4" t="s">
        <v>200</v>
      </c>
      <c r="B273" s="4"/>
      <c r="C273" s="4"/>
      <c r="D273" s="4" t="s">
        <v>30</v>
      </c>
      <c r="E273" s="4">
        <v>191179</v>
      </c>
    </row>
    <row r="274" spans="1:5" ht="11.25">
      <c r="A274" s="4" t="s">
        <v>201</v>
      </c>
      <c r="B274" s="4">
        <v>121071.88</v>
      </c>
      <c r="C274" s="4"/>
      <c r="D274" s="9"/>
      <c r="E274" s="4"/>
    </row>
    <row r="275" spans="1:5" ht="11.25">
      <c r="A275" s="4" t="s">
        <v>258</v>
      </c>
      <c r="B275" s="4">
        <v>957075</v>
      </c>
      <c r="C275" s="4"/>
      <c r="D275" s="9" t="s">
        <v>31</v>
      </c>
      <c r="E275" s="4"/>
    </row>
    <row r="276" spans="1:5" ht="11.25">
      <c r="A276" s="4" t="s">
        <v>259</v>
      </c>
      <c r="B276" s="4">
        <v>518494</v>
      </c>
      <c r="C276" s="4"/>
      <c r="D276" s="4" t="s">
        <v>263</v>
      </c>
      <c r="E276" s="4">
        <v>305110</v>
      </c>
    </row>
    <row r="277" spans="1:5" ht="11.25">
      <c r="A277" s="4"/>
      <c r="B277" s="4"/>
      <c r="C277" s="4"/>
      <c r="D277" s="4" t="s">
        <v>264</v>
      </c>
      <c r="E277" s="4"/>
    </row>
    <row r="278" spans="1:5" ht="11.25">
      <c r="A278" s="9" t="s">
        <v>227</v>
      </c>
      <c r="B278" s="4"/>
      <c r="C278" s="4"/>
      <c r="D278" s="4" t="s">
        <v>265</v>
      </c>
      <c r="E278" s="4">
        <v>16590.5</v>
      </c>
    </row>
    <row r="279" spans="1:5" ht="11.25">
      <c r="A279" s="4" t="s">
        <v>260</v>
      </c>
      <c r="B279" s="4">
        <v>58589.5</v>
      </c>
      <c r="C279" s="4"/>
      <c r="D279" s="4" t="s">
        <v>281</v>
      </c>
      <c r="E279" s="4"/>
    </row>
    <row r="280" spans="1:5" ht="11.25">
      <c r="A280" s="9"/>
      <c r="B280" s="4"/>
      <c r="C280" s="4"/>
      <c r="D280" s="4" t="s">
        <v>280</v>
      </c>
      <c r="E280" s="4">
        <v>200000</v>
      </c>
    </row>
    <row r="281" spans="1:5" ht="11.25">
      <c r="A281" s="9"/>
      <c r="B281" s="4"/>
      <c r="C281" s="4"/>
      <c r="D281" s="4" t="s">
        <v>189</v>
      </c>
      <c r="E281" s="4">
        <v>1000</v>
      </c>
    </row>
    <row r="282" spans="1:5" ht="11.25">
      <c r="A282" s="9"/>
      <c r="B282" s="4"/>
      <c r="C282" s="4"/>
      <c r="D282" s="4"/>
      <c r="E282" s="4"/>
    </row>
    <row r="283" spans="1:5" ht="11.25">
      <c r="A283" s="9"/>
      <c r="B283" s="4"/>
      <c r="C283" s="4"/>
      <c r="D283" s="9" t="s">
        <v>19</v>
      </c>
      <c r="E283" s="4"/>
    </row>
    <row r="284" spans="1:5" ht="11.25">
      <c r="A284" s="9"/>
      <c r="B284" s="4"/>
      <c r="C284" s="4"/>
      <c r="D284" s="4" t="s">
        <v>266</v>
      </c>
      <c r="E284" s="4">
        <v>717692</v>
      </c>
    </row>
    <row r="285" spans="1:5" ht="11.25">
      <c r="A285" s="9"/>
      <c r="B285" s="4"/>
      <c r="C285" s="4"/>
      <c r="D285" s="4" t="s">
        <v>11</v>
      </c>
      <c r="E285" s="4">
        <v>923.5</v>
      </c>
    </row>
    <row r="286" spans="1:5" ht="11.25">
      <c r="A286" s="4"/>
      <c r="B286" s="4"/>
      <c r="C286" s="4"/>
      <c r="D286" s="4"/>
      <c r="E286" s="4"/>
    </row>
    <row r="287" spans="1:5" ht="11.25">
      <c r="A287" s="7"/>
      <c r="B287" s="7">
        <f>SUM(B270:B280)</f>
        <v>1821555.8199999998</v>
      </c>
      <c r="C287" s="7"/>
      <c r="D287" s="7"/>
      <c r="E287" s="7">
        <f>SUM(E266:E286)</f>
        <v>1821555.817</v>
      </c>
    </row>
    <row r="288" spans="1:5" ht="11.25">
      <c r="A288" s="4"/>
      <c r="B288" s="4"/>
      <c r="C288" s="4"/>
      <c r="D288" s="4"/>
      <c r="E288" s="4"/>
    </row>
    <row r="289" spans="1:5" ht="11.25">
      <c r="A289" s="9"/>
      <c r="B289" s="4"/>
      <c r="C289" s="4"/>
      <c r="D289" s="4"/>
      <c r="E289" s="4"/>
    </row>
    <row r="290" spans="1:5" ht="11.25">
      <c r="A290" s="4"/>
      <c r="B290" s="4"/>
      <c r="C290" s="4"/>
      <c r="D290" s="4"/>
      <c r="E290" s="4"/>
    </row>
    <row r="291" spans="1:5" ht="11.25">
      <c r="A291" s="4"/>
      <c r="B291" s="4"/>
      <c r="C291" s="4"/>
      <c r="D291" s="4"/>
      <c r="E291" s="4"/>
    </row>
    <row r="292" spans="1:5" ht="11.25">
      <c r="A292" s="4"/>
      <c r="B292" s="4"/>
      <c r="C292" s="4"/>
      <c r="D292" s="11"/>
      <c r="E292" s="4"/>
    </row>
    <row r="293" spans="1:5" ht="11.25">
      <c r="A293" s="4"/>
      <c r="B293" s="4"/>
      <c r="C293" s="4"/>
      <c r="D293" s="11"/>
      <c r="E293" s="4"/>
    </row>
    <row r="294" spans="1:5" ht="11.25">
      <c r="A294" s="4"/>
      <c r="B294" s="4"/>
      <c r="C294" s="4"/>
      <c r="D294" s="11"/>
      <c r="E294" s="4"/>
    </row>
    <row r="295" spans="1:5" ht="11.25">
      <c r="A295" s="4"/>
      <c r="B295" s="4"/>
      <c r="C295" s="4"/>
      <c r="D295" s="11"/>
      <c r="E295" s="4"/>
    </row>
    <row r="296" spans="1:5" ht="11.25">
      <c r="A296" s="15" t="s">
        <v>73</v>
      </c>
      <c r="B296" s="15"/>
      <c r="C296" s="15"/>
      <c r="D296" s="15"/>
      <c r="E296" s="15"/>
    </row>
    <row r="297" spans="1:5" ht="11.25">
      <c r="A297" s="15" t="s">
        <v>159</v>
      </c>
      <c r="B297" s="15"/>
      <c r="C297" s="15"/>
      <c r="D297" s="15"/>
      <c r="E297" s="15"/>
    </row>
    <row r="298" spans="1:5" ht="11.25">
      <c r="A298" s="15" t="s">
        <v>21</v>
      </c>
      <c r="B298" s="15"/>
      <c r="C298" s="15"/>
      <c r="D298" s="15"/>
      <c r="E298" s="15"/>
    </row>
    <row r="299" spans="1:5" ht="11.25">
      <c r="A299" s="4"/>
      <c r="B299" s="4"/>
      <c r="C299" s="4"/>
      <c r="D299" s="4"/>
      <c r="E299" s="4"/>
    </row>
    <row r="300" spans="1:5" ht="11.25">
      <c r="A300" s="4"/>
      <c r="B300" s="4"/>
      <c r="C300" s="4"/>
      <c r="D300" s="4"/>
      <c r="E300" s="4"/>
    </row>
    <row r="301" spans="1:5" ht="11.25">
      <c r="A301" s="15" t="s">
        <v>203</v>
      </c>
      <c r="B301" s="15"/>
      <c r="C301" s="15"/>
      <c r="D301" s="15"/>
      <c r="E301" s="15"/>
    </row>
    <row r="302" spans="1:5" ht="11.25">
      <c r="A302" s="3"/>
      <c r="B302" s="3"/>
      <c r="C302" s="3"/>
      <c r="D302" s="3"/>
      <c r="E302" s="3"/>
    </row>
    <row r="303" spans="1:5" ht="11.25">
      <c r="A303" s="4"/>
      <c r="B303" s="4"/>
      <c r="C303" s="4"/>
      <c r="D303" s="4"/>
      <c r="E303" s="4"/>
    </row>
    <row r="304" spans="1:5" ht="11.25">
      <c r="A304" s="4" t="s">
        <v>154</v>
      </c>
      <c r="B304" s="4"/>
      <c r="C304" s="4"/>
      <c r="D304" s="4">
        <v>218700</v>
      </c>
      <c r="E304" s="4"/>
    </row>
    <row r="305" spans="1:5" ht="11.25">
      <c r="A305" s="4" t="s">
        <v>155</v>
      </c>
      <c r="B305" s="4"/>
      <c r="C305" s="4"/>
      <c r="D305" s="9">
        <f>SUM(D304*10%)</f>
        <v>21870</v>
      </c>
      <c r="E305" s="4">
        <f>SUM(D304-D305)</f>
        <v>196830</v>
      </c>
    </row>
    <row r="306" spans="1:5" ht="11.25">
      <c r="A306" s="4"/>
      <c r="B306" s="4"/>
      <c r="C306" s="4"/>
      <c r="D306" s="4"/>
      <c r="E306" s="4"/>
    </row>
    <row r="307" spans="1:5" ht="11.25">
      <c r="A307" s="4" t="s">
        <v>156</v>
      </c>
      <c r="B307" s="4"/>
      <c r="C307" s="4"/>
      <c r="D307" s="4">
        <v>13497.84</v>
      </c>
      <c r="E307" s="4"/>
    </row>
    <row r="308" spans="1:5" ht="11.25">
      <c r="A308" s="4" t="s">
        <v>155</v>
      </c>
      <c r="B308" s="4"/>
      <c r="C308" s="4"/>
      <c r="D308" s="9">
        <f>SUM(D307*10%)</f>
        <v>1349.784</v>
      </c>
      <c r="E308" s="4">
        <f>SUM(D307-D308)</f>
        <v>12148.056</v>
      </c>
    </row>
    <row r="309" spans="1:5" ht="11.25">
      <c r="A309" s="4"/>
      <c r="B309" s="4"/>
      <c r="C309" s="4"/>
      <c r="D309" s="4"/>
      <c r="E309" s="4"/>
    </row>
    <row r="310" spans="1:5" ht="11.25">
      <c r="A310" s="4" t="s">
        <v>144</v>
      </c>
      <c r="B310" s="4"/>
      <c r="C310" s="4"/>
      <c r="D310" s="4">
        <v>2024.19</v>
      </c>
      <c r="E310" s="4"/>
    </row>
    <row r="311" spans="1:5" ht="11.25">
      <c r="A311" s="4" t="s">
        <v>246</v>
      </c>
      <c r="B311" s="4"/>
      <c r="C311" s="4"/>
      <c r="D311" s="9">
        <v>2075</v>
      </c>
      <c r="E311" s="4"/>
    </row>
    <row r="312" spans="1:5" ht="11.25">
      <c r="A312" s="4"/>
      <c r="B312" s="4"/>
      <c r="C312" s="4"/>
      <c r="D312" s="4">
        <f>SUM(D310:D311)</f>
        <v>4099.1900000000005</v>
      </c>
      <c r="E312" s="4"/>
    </row>
    <row r="313" spans="1:5" ht="11.25">
      <c r="A313" s="4" t="s">
        <v>155</v>
      </c>
      <c r="B313" s="4"/>
      <c r="C313" s="4"/>
      <c r="D313" s="9">
        <f>SUM(D312*10%)</f>
        <v>409.9190000000001</v>
      </c>
      <c r="E313" s="4">
        <f>SUM(D312-D313)</f>
        <v>3689.2710000000006</v>
      </c>
    </row>
    <row r="314" spans="1:5" ht="11.25">
      <c r="A314" s="4"/>
      <c r="B314" s="4"/>
      <c r="C314" s="4"/>
      <c r="D314" s="4"/>
      <c r="E314" s="4"/>
    </row>
    <row r="315" spans="1:5" ht="11.25">
      <c r="A315" s="4" t="s">
        <v>157</v>
      </c>
      <c r="B315" s="4"/>
      <c r="C315" s="4"/>
      <c r="D315" s="4">
        <v>14117.31</v>
      </c>
      <c r="E315" s="4"/>
    </row>
    <row r="316" spans="1:5" ht="11.25">
      <c r="A316" s="4" t="s">
        <v>195</v>
      </c>
      <c r="B316" s="4"/>
      <c r="C316" s="4"/>
      <c r="D316" s="9">
        <f>SUM(D315*15%)</f>
        <v>2117.5964999999997</v>
      </c>
      <c r="E316" s="4">
        <f>SUM(D315-D316)</f>
        <v>11999.7135</v>
      </c>
    </row>
    <row r="317" spans="1:5" ht="11.25">
      <c r="A317" s="4"/>
      <c r="B317" s="4"/>
      <c r="C317" s="4"/>
      <c r="D317" s="4"/>
      <c r="E317" s="4"/>
    </row>
    <row r="318" spans="1:5" ht="11.25">
      <c r="A318" s="4" t="s">
        <v>78</v>
      </c>
      <c r="B318" s="4"/>
      <c r="C318" s="4"/>
      <c r="D318" s="4">
        <v>31873.09</v>
      </c>
      <c r="E318" s="4"/>
    </row>
    <row r="319" spans="1:5" ht="11.25">
      <c r="A319" s="4" t="s">
        <v>195</v>
      </c>
      <c r="B319" s="4"/>
      <c r="C319" s="4"/>
      <c r="D319" s="9">
        <f>SUM(D318*15%)</f>
        <v>4780.9635</v>
      </c>
      <c r="E319" s="4">
        <f>SUM(D318-D319)</f>
        <v>27092.1265</v>
      </c>
    </row>
    <row r="320" spans="1:5" ht="11.25">
      <c r="A320" s="4"/>
      <c r="B320" s="4"/>
      <c r="C320" s="4"/>
      <c r="D320" s="4"/>
      <c r="E320" s="4"/>
    </row>
    <row r="321" spans="1:5" ht="11.25">
      <c r="A321" s="9" t="s">
        <v>247</v>
      </c>
      <c r="B321" s="4"/>
      <c r="C321" s="4"/>
      <c r="D321" s="4"/>
      <c r="E321" s="11"/>
    </row>
    <row r="322" spans="1:5" ht="11.25">
      <c r="A322" s="4"/>
      <c r="B322" s="4"/>
      <c r="C322" s="4"/>
      <c r="D322" s="4"/>
      <c r="E322" s="4"/>
    </row>
    <row r="323" spans="1:5" ht="11.25">
      <c r="A323" s="4" t="s">
        <v>248</v>
      </c>
      <c r="B323" s="4"/>
      <c r="C323" s="4"/>
      <c r="D323" s="4">
        <v>22550</v>
      </c>
      <c r="E323" s="4"/>
    </row>
    <row r="324" spans="1:5" ht="11.25">
      <c r="A324" s="4" t="s">
        <v>249</v>
      </c>
      <c r="B324" s="4"/>
      <c r="C324" s="4"/>
      <c r="D324" s="9">
        <f>SUM(D323*60%)</f>
        <v>13530</v>
      </c>
      <c r="E324" s="4">
        <f>SUM(D323-D324)</f>
        <v>9020</v>
      </c>
    </row>
    <row r="325" spans="1:5" ht="11.25">
      <c r="A325" s="4"/>
      <c r="B325" s="4"/>
      <c r="C325" s="4"/>
      <c r="D325" s="4"/>
      <c r="E325" s="4"/>
    </row>
    <row r="326" spans="1:5" ht="11.25">
      <c r="A326" s="4" t="s">
        <v>250</v>
      </c>
      <c r="B326" s="4"/>
      <c r="C326" s="4"/>
      <c r="D326" s="4">
        <v>125250</v>
      </c>
      <c r="E326" s="4"/>
    </row>
    <row r="327" spans="1:5" ht="11.25">
      <c r="A327" s="4" t="s">
        <v>249</v>
      </c>
      <c r="B327" s="4"/>
      <c r="C327" s="4"/>
      <c r="D327" s="9">
        <f>SUM(D326*60%)</f>
        <v>75150</v>
      </c>
      <c r="E327" s="4">
        <f>SUM(D326-D327)</f>
        <v>50100</v>
      </c>
    </row>
    <row r="328" spans="1:5" ht="11.25">
      <c r="A328" s="4"/>
      <c r="B328" s="4"/>
      <c r="C328" s="4"/>
      <c r="D328" s="4"/>
      <c r="E328" s="4"/>
    </row>
    <row r="329" spans="1:5" ht="11.25">
      <c r="A329" s="4" t="s">
        <v>251</v>
      </c>
      <c r="B329" s="4"/>
      <c r="C329" s="4"/>
      <c r="D329" s="4">
        <v>3200</v>
      </c>
      <c r="E329" s="4"/>
    </row>
    <row r="330" spans="1:5" ht="11.25">
      <c r="A330" s="4" t="s">
        <v>195</v>
      </c>
      <c r="B330" s="4"/>
      <c r="C330" s="4"/>
      <c r="D330" s="9">
        <f>SUM(D329*15%)</f>
        <v>480</v>
      </c>
      <c r="E330" s="4">
        <f>SUM(D329-D330)</f>
        <v>2720</v>
      </c>
    </row>
    <row r="331" spans="1:5" ht="11.25">
      <c r="A331" s="4"/>
      <c r="B331" s="4"/>
      <c r="C331" s="4"/>
      <c r="D331" s="4"/>
      <c r="E331" s="4"/>
    </row>
    <row r="332" spans="1:5" ht="11.25">
      <c r="A332" s="4" t="s">
        <v>252</v>
      </c>
      <c r="B332" s="4"/>
      <c r="C332" s="4"/>
      <c r="D332" s="4">
        <v>41107</v>
      </c>
      <c r="E332" s="4"/>
    </row>
    <row r="333" spans="1:5" ht="11.25">
      <c r="A333" s="4" t="s">
        <v>253</v>
      </c>
      <c r="B333" s="4"/>
      <c r="C333" s="4"/>
      <c r="D333" s="9">
        <f>SUM(D332*5%)</f>
        <v>2055.35</v>
      </c>
      <c r="E333" s="4">
        <f>SUM(D332-D333)</f>
        <v>39051.65</v>
      </c>
    </row>
    <row r="334" spans="1:5" ht="11.25">
      <c r="A334" s="4"/>
      <c r="B334" s="4"/>
      <c r="C334" s="4"/>
      <c r="D334" s="4"/>
      <c r="E334" s="4"/>
    </row>
    <row r="335" spans="1:5" ht="11.25">
      <c r="A335" s="4" t="s">
        <v>254</v>
      </c>
      <c r="B335" s="4"/>
      <c r="C335" s="4"/>
      <c r="D335" s="4">
        <v>7500</v>
      </c>
      <c r="E335" s="4"/>
    </row>
    <row r="336" spans="1:5" ht="11.25">
      <c r="A336" s="4" t="s">
        <v>249</v>
      </c>
      <c r="B336" s="4"/>
      <c r="C336" s="4"/>
      <c r="D336" s="9">
        <f>SUM(D335*60%)</f>
        <v>4500</v>
      </c>
      <c r="E336" s="4">
        <f>SUM(D335-D336)</f>
        <v>3000</v>
      </c>
    </row>
    <row r="337" spans="1:5" ht="11.25">
      <c r="A337" s="4"/>
      <c r="B337" s="4"/>
      <c r="C337" s="4"/>
      <c r="D337" s="4"/>
      <c r="E337" s="4"/>
    </row>
    <row r="338" spans="1:5" ht="11.25">
      <c r="A338" s="4" t="s">
        <v>255</v>
      </c>
      <c r="B338" s="4"/>
      <c r="C338" s="4"/>
      <c r="D338" s="4">
        <v>15000</v>
      </c>
      <c r="E338" s="4"/>
    </row>
    <row r="339" spans="1:5" ht="11.25">
      <c r="A339" s="4" t="s">
        <v>195</v>
      </c>
      <c r="B339" s="4"/>
      <c r="C339" s="4"/>
      <c r="D339" s="9">
        <f>SUM(D338*15%)</f>
        <v>2250</v>
      </c>
      <c r="E339" s="4">
        <f>SUM(D338-D339)</f>
        <v>12750</v>
      </c>
    </row>
    <row r="340" spans="1:5" ht="11.25">
      <c r="A340" s="4"/>
      <c r="B340" s="4"/>
      <c r="C340" s="4"/>
      <c r="D340" s="4"/>
      <c r="E340" s="4"/>
    </row>
    <row r="341" spans="1:5" ht="11.25">
      <c r="A341" s="4" t="s">
        <v>256</v>
      </c>
      <c r="B341" s="4"/>
      <c r="C341" s="4"/>
      <c r="D341" s="4">
        <v>13700</v>
      </c>
      <c r="E341" s="4"/>
    </row>
    <row r="342" spans="1:5" ht="11.25">
      <c r="A342" s="4" t="s">
        <v>195</v>
      </c>
      <c r="B342" s="4"/>
      <c r="C342" s="4"/>
      <c r="D342" s="9">
        <f>SUM(D341*15%)</f>
        <v>2055</v>
      </c>
      <c r="E342" s="4">
        <f>SUM(D341-D342)</f>
        <v>11645</v>
      </c>
    </row>
    <row r="343" spans="1:5" ht="11.25">
      <c r="A343" s="4"/>
      <c r="B343" s="4"/>
      <c r="C343" s="4"/>
      <c r="D343" s="4"/>
      <c r="E343" s="4"/>
    </row>
    <row r="344" spans="1:5" ht="11.25">
      <c r="A344" s="4"/>
      <c r="B344" s="4"/>
      <c r="C344" s="4"/>
      <c r="D344" s="4"/>
      <c r="E344" s="7">
        <f>SUM(E304:E342)</f>
        <v>380045.81700000004</v>
      </c>
    </row>
    <row r="345" spans="1:5" ht="11.25">
      <c r="A345" s="4"/>
      <c r="B345" s="4"/>
      <c r="C345" s="4"/>
      <c r="D345" s="4"/>
      <c r="E345" s="4"/>
    </row>
    <row r="346" spans="1:5" ht="11.25">
      <c r="A346" s="4"/>
      <c r="B346" s="4"/>
      <c r="C346" s="4"/>
      <c r="D346" s="4"/>
      <c r="E346" s="4"/>
    </row>
    <row r="347" spans="1:5" ht="11.25">
      <c r="A347" s="4"/>
      <c r="B347" s="4"/>
      <c r="C347" s="4"/>
      <c r="D347" s="4"/>
      <c r="E347" s="4"/>
    </row>
    <row r="348" spans="1:5" ht="11.25">
      <c r="A348" s="4"/>
      <c r="B348" s="4"/>
      <c r="C348" s="4"/>
      <c r="D348" s="4"/>
      <c r="E348" s="4"/>
    </row>
    <row r="349" spans="1:5" ht="11.25">
      <c r="A349" s="4"/>
      <c r="B349" s="4"/>
      <c r="C349" s="4"/>
      <c r="D349" s="4"/>
      <c r="E349" s="4"/>
    </row>
    <row r="350" spans="1:5" ht="11.25">
      <c r="A350" s="4"/>
      <c r="B350" s="4"/>
      <c r="C350" s="4"/>
      <c r="D350" s="4"/>
      <c r="E350" s="4"/>
    </row>
    <row r="351" spans="1:5" ht="11.25">
      <c r="A351" s="4"/>
      <c r="B351" s="4"/>
      <c r="C351" s="4"/>
      <c r="D351" s="4"/>
      <c r="E351" s="4"/>
    </row>
    <row r="352" spans="1:5" ht="11.25">
      <c r="A352" s="4"/>
      <c r="B352" s="4"/>
      <c r="C352" s="4"/>
      <c r="D352" s="4"/>
      <c r="E352" s="4"/>
    </row>
    <row r="353" spans="1:5" ht="11.25">
      <c r="A353" s="4"/>
      <c r="B353" s="4"/>
      <c r="C353" s="4"/>
      <c r="D353" s="4"/>
      <c r="E353" s="4"/>
    </row>
    <row r="354" spans="1:5" ht="11.25">
      <c r="A354" s="4"/>
      <c r="B354" s="4"/>
      <c r="C354" s="4"/>
      <c r="D354" s="4"/>
      <c r="E354" s="4"/>
    </row>
  </sheetData>
  <mergeCells count="32">
    <mergeCell ref="A65:E65"/>
    <mergeCell ref="A66:E66"/>
    <mergeCell ref="A7:E7"/>
    <mergeCell ref="A60:E60"/>
    <mergeCell ref="A61:E61"/>
    <mergeCell ref="A62:E62"/>
    <mergeCell ref="A1:E1"/>
    <mergeCell ref="A2:E2"/>
    <mergeCell ref="A3:E3"/>
    <mergeCell ref="A6:E6"/>
    <mergeCell ref="A119:E119"/>
    <mergeCell ref="A120:E120"/>
    <mergeCell ref="A121:E121"/>
    <mergeCell ref="A124:E124"/>
    <mergeCell ref="A125:E125"/>
    <mergeCell ref="A178:E178"/>
    <mergeCell ref="A179:E179"/>
    <mergeCell ref="A180:E180"/>
    <mergeCell ref="A183:E183"/>
    <mergeCell ref="A184:E184"/>
    <mergeCell ref="A210:E210"/>
    <mergeCell ref="A237:E237"/>
    <mergeCell ref="A238:E238"/>
    <mergeCell ref="A239:E239"/>
    <mergeCell ref="A241:E241"/>
    <mergeCell ref="A242:E242"/>
    <mergeCell ref="A298:E298"/>
    <mergeCell ref="A301:E301"/>
    <mergeCell ref="A262:E262"/>
    <mergeCell ref="A263:E263"/>
    <mergeCell ref="A296:E296"/>
    <mergeCell ref="A297:E297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3"/>
  <sheetViews>
    <sheetView workbookViewId="0" topLeftCell="A77">
      <selection activeCell="A95" sqref="A95"/>
    </sheetView>
  </sheetViews>
  <sheetFormatPr defaultColWidth="9.140625" defaultRowHeight="12.75"/>
  <cols>
    <col min="1" max="1" width="36.8515625" style="2" customWidth="1"/>
    <col min="2" max="2" width="18.28125" style="2" customWidth="1"/>
    <col min="3" max="4" width="17.8515625" style="2" customWidth="1"/>
    <col min="5" max="16384" width="9.140625" style="2" customWidth="1"/>
  </cols>
  <sheetData>
    <row r="1" spans="1:4" ht="11.25">
      <c r="A1" s="4" t="s">
        <v>111</v>
      </c>
      <c r="B1" s="4"/>
      <c r="C1" s="4" t="s">
        <v>112</v>
      </c>
      <c r="D1" s="4"/>
    </row>
    <row r="2" spans="1:4" ht="11.25">
      <c r="A2" s="4" t="s">
        <v>113</v>
      </c>
      <c r="B2" s="4"/>
      <c r="C2" s="4" t="s">
        <v>114</v>
      </c>
      <c r="D2" s="4"/>
    </row>
    <row r="3" spans="1:4" ht="11.25">
      <c r="A3" s="4" t="s">
        <v>115</v>
      </c>
      <c r="B3" s="4"/>
      <c r="C3" s="4" t="s">
        <v>116</v>
      </c>
      <c r="D3" s="4"/>
    </row>
    <row r="4" spans="1:4" ht="11.25">
      <c r="A4" s="4" t="s">
        <v>117</v>
      </c>
      <c r="B4" s="4"/>
      <c r="C4" s="4" t="s">
        <v>118</v>
      </c>
      <c r="D4" s="4"/>
    </row>
    <row r="5" spans="1:4" ht="11.25">
      <c r="A5" s="4" t="s">
        <v>119</v>
      </c>
      <c r="B5" s="4"/>
      <c r="C5" s="4" t="s">
        <v>267</v>
      </c>
      <c r="D5" s="4"/>
    </row>
    <row r="6" spans="1:4" ht="11.25">
      <c r="A6" s="4" t="s">
        <v>120</v>
      </c>
      <c r="B6" s="4"/>
      <c r="C6" s="4" t="s">
        <v>268</v>
      </c>
      <c r="D6" s="4"/>
    </row>
    <row r="7" spans="1:4" ht="11.25">
      <c r="A7" s="4" t="s">
        <v>121</v>
      </c>
      <c r="B7" s="4"/>
      <c r="C7" s="4" t="s">
        <v>122</v>
      </c>
      <c r="D7" s="4"/>
    </row>
    <row r="8" spans="1:4" ht="11.25">
      <c r="A8" s="4"/>
      <c r="B8" s="4"/>
      <c r="C8" s="4"/>
      <c r="D8" s="4"/>
    </row>
    <row r="9" spans="1:4" ht="11.25">
      <c r="A9" s="4"/>
      <c r="B9" s="4"/>
      <c r="C9" s="4"/>
      <c r="D9" s="4"/>
    </row>
    <row r="10" spans="1:4" ht="11.25">
      <c r="A10" s="15" t="s">
        <v>123</v>
      </c>
      <c r="B10" s="15"/>
      <c r="C10" s="15"/>
      <c r="D10" s="15"/>
    </row>
    <row r="11" spans="1:4" ht="11.25">
      <c r="A11" s="4"/>
      <c r="B11" s="4"/>
      <c r="C11" s="4"/>
      <c r="D11" s="4"/>
    </row>
    <row r="12" spans="1:4" ht="11.25">
      <c r="A12" s="9" t="s">
        <v>124</v>
      </c>
      <c r="B12" s="4"/>
      <c r="C12" s="4"/>
      <c r="D12" s="4"/>
    </row>
    <row r="13" spans="1:4" ht="11.25">
      <c r="A13" s="4"/>
      <c r="B13" s="4"/>
      <c r="C13" s="4"/>
      <c r="D13" s="10" t="s">
        <v>20</v>
      </c>
    </row>
    <row r="14" spans="1:4" ht="11.25">
      <c r="A14" s="9" t="s">
        <v>125</v>
      </c>
      <c r="B14" s="4"/>
      <c r="C14" s="4"/>
      <c r="D14" s="4"/>
    </row>
    <row r="15" spans="1:4" ht="11.25">
      <c r="A15" s="4" t="s">
        <v>126</v>
      </c>
      <c r="B15" s="4"/>
      <c r="C15" s="4">
        <f>SUM('2008'!E41)</f>
        <v>5408403.6</v>
      </c>
      <c r="D15" s="4"/>
    </row>
    <row r="16" spans="1:4" ht="11.25">
      <c r="A16" s="4"/>
      <c r="B16" s="4"/>
      <c r="C16" s="4"/>
      <c r="D16" s="4"/>
    </row>
    <row r="17" spans="1:4" ht="11.25">
      <c r="A17" s="9" t="s">
        <v>127</v>
      </c>
      <c r="B17" s="4"/>
      <c r="C17" s="4"/>
      <c r="D17" s="4"/>
    </row>
    <row r="18" spans="1:4" ht="11.25">
      <c r="A18" s="4" t="s">
        <v>126</v>
      </c>
      <c r="B18" s="4"/>
      <c r="C18" s="4">
        <v>155335.5</v>
      </c>
      <c r="D18" s="4"/>
    </row>
    <row r="19" spans="1:4" ht="11.25">
      <c r="A19" s="4"/>
      <c r="B19" s="4"/>
      <c r="C19" s="4"/>
      <c r="D19" s="4"/>
    </row>
    <row r="20" spans="1:4" ht="11.25">
      <c r="A20" s="9" t="s">
        <v>128</v>
      </c>
      <c r="B20" s="4"/>
      <c r="C20" s="4"/>
      <c r="D20" s="4"/>
    </row>
    <row r="21" spans="1:4" ht="11.25">
      <c r="A21" s="4" t="s">
        <v>126</v>
      </c>
      <c r="B21" s="4"/>
      <c r="C21" s="9">
        <v>1567000</v>
      </c>
      <c r="D21" s="4">
        <f>SUM(C14:C21)</f>
        <v>7130739.1</v>
      </c>
    </row>
    <row r="22" spans="1:4" ht="11.25">
      <c r="A22" s="4"/>
      <c r="B22" s="4"/>
      <c r="C22" s="4"/>
      <c r="D22" s="4"/>
    </row>
    <row r="23" spans="1:4" ht="11.25">
      <c r="A23" s="4"/>
      <c r="B23" s="4"/>
      <c r="C23" s="4"/>
      <c r="D23" s="4"/>
    </row>
    <row r="24" spans="1:4" ht="11.25">
      <c r="A24" s="9" t="s">
        <v>129</v>
      </c>
      <c r="B24" s="4"/>
      <c r="C24" s="4"/>
      <c r="D24" s="4"/>
    </row>
    <row r="25" spans="1:4" ht="11.25">
      <c r="A25" s="9" t="s">
        <v>130</v>
      </c>
      <c r="B25" s="4"/>
      <c r="C25" s="4"/>
      <c r="D25" s="4"/>
    </row>
    <row r="26" spans="1:4" ht="11.25">
      <c r="A26" s="4"/>
      <c r="B26" s="4"/>
      <c r="C26" s="4"/>
      <c r="D26" s="4"/>
    </row>
    <row r="27" spans="1:4" ht="11.25">
      <c r="A27" s="9" t="s">
        <v>125</v>
      </c>
      <c r="B27" s="4"/>
      <c r="C27" s="4"/>
      <c r="D27" s="4"/>
    </row>
    <row r="28" spans="1:4" ht="11.25">
      <c r="A28" s="4" t="s">
        <v>131</v>
      </c>
      <c r="B28" s="4"/>
      <c r="C28" s="4"/>
      <c r="D28" s="4"/>
    </row>
    <row r="29" spans="1:4" ht="11.25">
      <c r="A29" s="4" t="s">
        <v>132</v>
      </c>
      <c r="B29" s="4">
        <f>SUM('2008'!B12:B37)</f>
        <v>2628281.62</v>
      </c>
      <c r="C29" s="4"/>
      <c r="D29" s="4"/>
    </row>
    <row r="30" spans="1:4" ht="11.25">
      <c r="A30" s="4" t="s">
        <v>197</v>
      </c>
      <c r="B30" s="9">
        <f>SUM('dep 2008'!G104)</f>
        <v>233535.12149999998</v>
      </c>
      <c r="C30" s="4"/>
      <c r="D30" s="4"/>
    </row>
    <row r="31" spans="1:4" ht="11.25">
      <c r="A31" s="4"/>
      <c r="B31" s="4">
        <f>SUM(B29-B30)</f>
        <v>2394746.4985</v>
      </c>
      <c r="C31" s="4"/>
      <c r="D31" s="4"/>
    </row>
    <row r="32" spans="1:4" ht="11.25">
      <c r="A32" s="4" t="s">
        <v>133</v>
      </c>
      <c r="B32" s="9">
        <v>343223.45</v>
      </c>
      <c r="C32" s="4">
        <f>SUM(B31-B32)</f>
        <v>2051523.0485000003</v>
      </c>
      <c r="D32" s="4"/>
    </row>
    <row r="33" spans="1:4" ht="11.25">
      <c r="A33" s="4"/>
      <c r="B33" s="4"/>
      <c r="C33" s="4"/>
      <c r="D33" s="4"/>
    </row>
    <row r="34" spans="1:4" ht="11.25">
      <c r="A34" s="4"/>
      <c r="B34" s="4"/>
      <c r="C34" s="4"/>
      <c r="D34" s="4"/>
    </row>
    <row r="35" spans="1:4" ht="11.25">
      <c r="A35" s="9" t="s">
        <v>134</v>
      </c>
      <c r="B35" s="4"/>
      <c r="C35" s="4"/>
      <c r="D35" s="4"/>
    </row>
    <row r="36" spans="1:4" ht="11.25">
      <c r="A36" s="4" t="s">
        <v>131</v>
      </c>
      <c r="B36" s="4"/>
      <c r="C36" s="4"/>
      <c r="D36" s="4"/>
    </row>
    <row r="37" spans="1:4" ht="11.25">
      <c r="A37" s="4" t="s">
        <v>132</v>
      </c>
      <c r="B37" s="4">
        <f>SUM('2008'!B130:B145)</f>
        <v>175975.8</v>
      </c>
      <c r="C37" s="4"/>
      <c r="D37" s="4"/>
    </row>
    <row r="38" spans="1:4" ht="11.25">
      <c r="A38" s="4" t="s">
        <v>197</v>
      </c>
      <c r="B38" s="9">
        <v>1514.3</v>
      </c>
      <c r="C38" s="4"/>
      <c r="D38" s="4"/>
    </row>
    <row r="39" spans="1:4" ht="11.25">
      <c r="A39" s="4"/>
      <c r="B39" s="4">
        <f>SUM(B37-B38)</f>
        <v>174461.5</v>
      </c>
      <c r="C39" s="4"/>
      <c r="D39" s="4"/>
    </row>
    <row r="40" spans="1:4" ht="11.25">
      <c r="A40" s="4" t="s">
        <v>133</v>
      </c>
      <c r="B40" s="9">
        <v>127475</v>
      </c>
      <c r="C40" s="4">
        <f>SUM(B39-B40)</f>
        <v>46986.5</v>
      </c>
      <c r="D40" s="4"/>
    </row>
    <row r="41" spans="1:4" ht="11.25">
      <c r="A41" s="4"/>
      <c r="B41" s="4"/>
      <c r="C41" s="4"/>
      <c r="D41" s="4"/>
    </row>
    <row r="42" spans="1:4" ht="11.25">
      <c r="A42" s="9" t="s">
        <v>135</v>
      </c>
      <c r="B42" s="4"/>
      <c r="C42" s="4"/>
      <c r="D42" s="4"/>
    </row>
    <row r="43" spans="1:4" ht="11.25">
      <c r="A43" s="4" t="s">
        <v>131</v>
      </c>
      <c r="B43" s="4"/>
      <c r="C43" s="4"/>
      <c r="D43" s="4"/>
    </row>
    <row r="44" spans="1:4" ht="11.25">
      <c r="A44" s="4" t="s">
        <v>132</v>
      </c>
      <c r="B44" s="4">
        <f>SUM('2008'!B247:B258)</f>
        <v>2330468.2899999996</v>
      </c>
      <c r="C44" s="4"/>
      <c r="D44" s="4"/>
    </row>
    <row r="45" spans="1:4" ht="11.25">
      <c r="A45" s="4" t="s">
        <v>197</v>
      </c>
      <c r="B45" s="9">
        <v>130548.61</v>
      </c>
      <c r="C45" s="9">
        <f>SUM(B44-B45)</f>
        <v>2199919.6799999997</v>
      </c>
      <c r="D45" s="4"/>
    </row>
    <row r="46" spans="1:4" ht="11.25">
      <c r="A46" s="4"/>
      <c r="B46" s="9"/>
      <c r="C46" s="9"/>
      <c r="D46" s="9">
        <f>SUM(C28:C46)</f>
        <v>4298429.2285</v>
      </c>
    </row>
    <row r="47" spans="1:4" ht="11.25">
      <c r="A47" s="4"/>
      <c r="B47" s="4"/>
      <c r="C47" s="4" t="s">
        <v>194</v>
      </c>
      <c r="D47" s="4">
        <f>SUM(D21-D46)</f>
        <v>2832309.8714999994</v>
      </c>
    </row>
    <row r="48" spans="1:4" ht="11.25">
      <c r="A48" s="4"/>
      <c r="B48" s="4"/>
      <c r="C48" s="4"/>
      <c r="D48" s="4"/>
    </row>
    <row r="49" spans="1:4" ht="11.25">
      <c r="A49" s="4"/>
      <c r="B49" s="4"/>
      <c r="C49" s="4"/>
      <c r="D49" s="4"/>
    </row>
    <row r="50" spans="1:4" ht="11.25">
      <c r="A50" s="4"/>
      <c r="B50" s="4"/>
      <c r="C50" s="4"/>
      <c r="D50" s="4" t="s">
        <v>66</v>
      </c>
    </row>
    <row r="51" spans="1:4" ht="11.25">
      <c r="A51" s="4"/>
      <c r="B51" s="4"/>
      <c r="C51" s="4"/>
      <c r="D51" s="4"/>
    </row>
    <row r="52" spans="1:4" ht="11.25">
      <c r="A52" s="4"/>
      <c r="B52" s="4"/>
      <c r="C52" s="4"/>
      <c r="D52" s="4"/>
    </row>
    <row r="53" spans="1:4" ht="11.25">
      <c r="A53" s="4"/>
      <c r="B53" s="4"/>
      <c r="C53" s="4"/>
      <c r="D53" s="4"/>
    </row>
    <row r="54" spans="1:4" ht="11.25">
      <c r="A54" s="4"/>
      <c r="B54" s="4"/>
      <c r="C54" s="4"/>
      <c r="D54" s="4"/>
    </row>
    <row r="55" spans="1:4" ht="11.25">
      <c r="A55" s="4"/>
      <c r="B55" s="4"/>
      <c r="C55" s="4"/>
      <c r="D55" s="4"/>
    </row>
    <row r="56" spans="1:4" ht="11.25">
      <c r="A56" s="4"/>
      <c r="B56" s="4"/>
      <c r="C56" s="4"/>
      <c r="D56" s="4"/>
    </row>
    <row r="57" spans="1:4" ht="11.25">
      <c r="A57" s="4"/>
      <c r="B57" s="4"/>
      <c r="C57" s="4"/>
      <c r="D57" s="4"/>
    </row>
    <row r="58" spans="1:4" ht="11.25">
      <c r="A58" s="4"/>
      <c r="B58" s="4"/>
      <c r="C58" s="4"/>
      <c r="D58" s="4"/>
    </row>
    <row r="59" spans="1:4" ht="11.25">
      <c r="A59" s="4"/>
      <c r="B59" s="4"/>
      <c r="C59" s="4"/>
      <c r="D59" s="4"/>
    </row>
    <row r="60" spans="1:4" ht="11.25">
      <c r="A60" s="4"/>
      <c r="B60" s="4" t="s">
        <v>198</v>
      </c>
      <c r="C60" s="4"/>
      <c r="D60" s="4"/>
    </row>
    <row r="61" spans="1:4" ht="11.25">
      <c r="A61" s="4"/>
      <c r="B61" s="4"/>
      <c r="C61" s="4"/>
      <c r="D61" s="4"/>
    </row>
    <row r="62" spans="1:4" ht="11.25">
      <c r="A62" s="4"/>
      <c r="B62" s="4"/>
      <c r="C62" s="4"/>
      <c r="D62" s="4"/>
    </row>
    <row r="63" spans="1:4" ht="11.25">
      <c r="A63" s="4"/>
      <c r="B63" s="4" t="s">
        <v>143</v>
      </c>
      <c r="C63" s="4"/>
      <c r="D63" s="4">
        <f>SUM(D47)</f>
        <v>2832309.8714999994</v>
      </c>
    </row>
    <row r="64" spans="1:4" ht="11.25">
      <c r="A64" s="4"/>
      <c r="B64" s="4"/>
      <c r="C64" s="4"/>
      <c r="D64" s="4"/>
    </row>
    <row r="65" spans="1:4" ht="11.25">
      <c r="A65" s="4"/>
      <c r="B65" s="4"/>
      <c r="C65" s="4"/>
      <c r="D65" s="4"/>
    </row>
    <row r="66" spans="1:4" ht="11.25">
      <c r="A66" s="9" t="s">
        <v>136</v>
      </c>
      <c r="B66" s="4"/>
      <c r="C66" s="4"/>
      <c r="D66" s="4"/>
    </row>
    <row r="67" spans="1:4" ht="11.25">
      <c r="A67" s="9"/>
      <c r="B67" s="4"/>
      <c r="C67" s="4"/>
      <c r="D67" s="4"/>
    </row>
    <row r="68" spans="1:4" ht="11.25">
      <c r="A68" s="9" t="s">
        <v>274</v>
      </c>
      <c r="B68" s="4"/>
      <c r="C68" s="4"/>
      <c r="D68" s="4"/>
    </row>
    <row r="69" spans="1:4" ht="11.25">
      <c r="A69" s="4" t="s">
        <v>57</v>
      </c>
      <c r="B69" s="4">
        <v>909</v>
      </c>
      <c r="C69" s="9"/>
      <c r="D69" s="4"/>
    </row>
    <row r="70" spans="1:4" ht="11.25">
      <c r="A70" s="4" t="s">
        <v>275</v>
      </c>
      <c r="B70" s="4">
        <v>498959</v>
      </c>
      <c r="C70" s="9"/>
      <c r="D70" s="4"/>
    </row>
    <row r="71" spans="1:4" ht="11.25">
      <c r="A71" s="4" t="s">
        <v>87</v>
      </c>
      <c r="B71" s="4">
        <v>950</v>
      </c>
      <c r="C71" s="9"/>
      <c r="D71" s="4"/>
    </row>
    <row r="72" spans="1:4" ht="11.25">
      <c r="A72" s="4" t="s">
        <v>276</v>
      </c>
      <c r="B72" s="4">
        <v>1938</v>
      </c>
      <c r="C72" s="9"/>
      <c r="D72" s="4"/>
    </row>
    <row r="73" spans="1:4" ht="11.25">
      <c r="A73" s="4" t="s">
        <v>97</v>
      </c>
      <c r="B73" s="4">
        <v>1360</v>
      </c>
      <c r="C73" s="9"/>
      <c r="D73" s="4"/>
    </row>
    <row r="74" spans="1:4" ht="11.25">
      <c r="A74" s="4" t="s">
        <v>106</v>
      </c>
      <c r="B74" s="4">
        <v>646</v>
      </c>
      <c r="C74" s="9"/>
      <c r="D74" s="4"/>
    </row>
    <row r="75" spans="1:4" ht="11.25">
      <c r="A75" s="4" t="s">
        <v>107</v>
      </c>
      <c r="B75" s="4">
        <v>1379</v>
      </c>
      <c r="C75" s="9"/>
      <c r="D75" s="4"/>
    </row>
    <row r="76" spans="1:4" ht="11.25">
      <c r="A76" s="4" t="s">
        <v>204</v>
      </c>
      <c r="B76" s="4">
        <v>14500</v>
      </c>
      <c r="C76" s="9"/>
      <c r="D76" s="4"/>
    </row>
    <row r="77" spans="1:4" ht="11.25">
      <c r="A77" s="4" t="s">
        <v>205</v>
      </c>
      <c r="B77" s="4">
        <v>1972910</v>
      </c>
      <c r="C77" s="9"/>
      <c r="D77" s="4"/>
    </row>
    <row r="78" spans="1:4" ht="11.25">
      <c r="A78" s="4" t="s">
        <v>206</v>
      </c>
      <c r="B78" s="4">
        <v>183939</v>
      </c>
      <c r="C78" s="9"/>
      <c r="D78" s="4"/>
    </row>
    <row r="79" spans="1:4" ht="11.25">
      <c r="A79" s="4" t="s">
        <v>270</v>
      </c>
      <c r="B79" s="4">
        <v>500</v>
      </c>
      <c r="C79" s="9"/>
      <c r="D79" s="4"/>
    </row>
    <row r="80" spans="1:4" ht="11.25">
      <c r="A80" s="4" t="s">
        <v>269</v>
      </c>
      <c r="B80" s="4">
        <v>3120</v>
      </c>
      <c r="C80" s="9"/>
      <c r="D80" s="4"/>
    </row>
    <row r="81" spans="1:4" ht="11.25">
      <c r="A81" s="4" t="s">
        <v>271</v>
      </c>
      <c r="B81" s="4">
        <v>7000</v>
      </c>
      <c r="C81" s="9"/>
      <c r="D81" s="4"/>
    </row>
    <row r="82" spans="1:4" ht="11.25">
      <c r="A82" s="4" t="s">
        <v>272</v>
      </c>
      <c r="B82" s="9">
        <v>8756</v>
      </c>
      <c r="C82" s="4">
        <f>SUM(B69:B82)</f>
        <v>2696866</v>
      </c>
      <c r="D82" s="4"/>
    </row>
    <row r="83" spans="1:4" ht="11.25">
      <c r="A83" s="4"/>
      <c r="B83" s="4"/>
      <c r="C83" s="9"/>
      <c r="D83" s="4"/>
    </row>
    <row r="84" spans="1:4" ht="11.25">
      <c r="A84" s="9" t="s">
        <v>277</v>
      </c>
      <c r="B84" s="4"/>
      <c r="C84" s="9"/>
      <c r="D84" s="4"/>
    </row>
    <row r="85" spans="1:4" ht="11.25">
      <c r="A85" s="4"/>
      <c r="B85" s="4"/>
      <c r="C85" s="9"/>
      <c r="D85" s="4"/>
    </row>
    <row r="86" spans="1:4" ht="11.25">
      <c r="A86" s="4" t="s">
        <v>144</v>
      </c>
      <c r="B86" s="4">
        <v>2075</v>
      </c>
      <c r="C86" s="9"/>
      <c r="D86" s="4"/>
    </row>
    <row r="87" spans="1:4" ht="11.25">
      <c r="A87" s="4" t="s">
        <v>83</v>
      </c>
      <c r="B87" s="4">
        <v>22550</v>
      </c>
      <c r="C87" s="9"/>
      <c r="D87" s="4"/>
    </row>
    <row r="88" spans="1:4" ht="11.25">
      <c r="A88" s="4" t="s">
        <v>250</v>
      </c>
      <c r="B88" s="4">
        <v>125250</v>
      </c>
      <c r="C88" s="9"/>
      <c r="D88" s="4"/>
    </row>
    <row r="89" spans="1:4" ht="11.25">
      <c r="A89" s="4" t="s">
        <v>251</v>
      </c>
      <c r="B89" s="4">
        <v>3200</v>
      </c>
      <c r="C89" s="9"/>
      <c r="D89" s="4"/>
    </row>
    <row r="90" spans="1:4" ht="11.25">
      <c r="A90" s="4" t="s">
        <v>95</v>
      </c>
      <c r="B90" s="4">
        <v>41107</v>
      </c>
      <c r="C90" s="9"/>
      <c r="D90" s="4"/>
    </row>
    <row r="91" spans="1:4" ht="11.25">
      <c r="A91" s="4" t="s">
        <v>278</v>
      </c>
      <c r="B91" s="4">
        <v>7500</v>
      </c>
      <c r="C91" s="9"/>
      <c r="D91" s="4"/>
    </row>
    <row r="92" spans="1:4" ht="11.25">
      <c r="A92" s="4" t="s">
        <v>279</v>
      </c>
      <c r="B92" s="4">
        <v>15000</v>
      </c>
      <c r="C92" s="9"/>
      <c r="D92" s="4"/>
    </row>
    <row r="93" spans="1:4" ht="11.25">
      <c r="A93" s="4" t="s">
        <v>105</v>
      </c>
      <c r="B93" s="9">
        <v>13700</v>
      </c>
      <c r="C93" s="9">
        <f>SUM(B86:B93)</f>
        <v>230382</v>
      </c>
      <c r="D93" s="4">
        <f>SUM(C82:C93)</f>
        <v>2927248</v>
      </c>
    </row>
    <row r="94" spans="1:4" ht="11.25">
      <c r="A94" s="4"/>
      <c r="B94" s="9"/>
      <c r="C94" s="9"/>
      <c r="D94" s="4"/>
    </row>
    <row r="95" spans="1:4" ht="11.25">
      <c r="A95" s="4"/>
      <c r="B95" s="4"/>
      <c r="C95" s="13" t="s">
        <v>285</v>
      </c>
      <c r="D95" s="14">
        <f>SUM(D63-D93)</f>
        <v>-94938.12850000057</v>
      </c>
    </row>
    <row r="96" spans="1:4" ht="11.25">
      <c r="A96" s="4"/>
      <c r="B96" s="4"/>
      <c r="C96" s="9"/>
      <c r="D96" s="4"/>
    </row>
    <row r="97" spans="1:4" ht="11.25">
      <c r="A97" s="4"/>
      <c r="B97" s="4"/>
      <c r="C97" s="9"/>
      <c r="D97" s="4"/>
    </row>
    <row r="98" spans="1:4" ht="11.25">
      <c r="A98" s="4"/>
      <c r="B98" s="4"/>
      <c r="C98" s="4"/>
      <c r="D98" s="4"/>
    </row>
    <row r="99" spans="1:4" ht="11.25">
      <c r="A99" s="4" t="s">
        <v>137</v>
      </c>
      <c r="B99" s="4"/>
      <c r="C99" s="4"/>
      <c r="D99" s="4"/>
    </row>
    <row r="100" spans="1:4" ht="11.25">
      <c r="A100" s="4" t="s">
        <v>138</v>
      </c>
      <c r="B100" s="4"/>
      <c r="C100" s="4"/>
      <c r="D100" s="4"/>
    </row>
    <row r="101" spans="1:4" ht="11.25">
      <c r="A101" s="4"/>
      <c r="B101" s="4"/>
      <c r="C101" s="4"/>
      <c r="D101" s="4"/>
    </row>
    <row r="102" spans="1:4" ht="11.25">
      <c r="A102" s="4" t="s">
        <v>139</v>
      </c>
      <c r="B102" s="4"/>
      <c r="C102" s="4"/>
      <c r="D102" s="4"/>
    </row>
    <row r="103" spans="1:4" ht="11.25">
      <c r="A103" s="4"/>
      <c r="B103" s="4"/>
      <c r="C103" s="4"/>
      <c r="D103" s="4"/>
    </row>
    <row r="104" spans="1:4" ht="11.25">
      <c r="A104" s="4" t="s">
        <v>140</v>
      </c>
      <c r="B104" s="4"/>
      <c r="C104" s="4"/>
      <c r="D104" s="4"/>
    </row>
    <row r="105" spans="1:4" ht="11.25">
      <c r="A105" s="4"/>
      <c r="B105" s="4"/>
      <c r="C105" s="4"/>
      <c r="D105" s="4"/>
    </row>
    <row r="106" spans="1:4" ht="11.25">
      <c r="A106" s="4" t="s">
        <v>141</v>
      </c>
      <c r="B106" s="4"/>
      <c r="C106" s="4"/>
      <c r="D106" s="4"/>
    </row>
    <row r="107" spans="1:4" ht="11.25">
      <c r="A107" s="4" t="s">
        <v>142</v>
      </c>
      <c r="B107" s="4"/>
      <c r="C107" s="4"/>
      <c r="D107" s="4"/>
    </row>
    <row r="108" spans="1:4" ht="11.25">
      <c r="A108" s="4"/>
      <c r="B108" s="4"/>
      <c r="C108" s="4"/>
      <c r="D108" s="4"/>
    </row>
    <row r="109" spans="1:4" ht="11.25">
      <c r="A109" s="4"/>
      <c r="B109" s="4"/>
      <c r="C109" s="4"/>
      <c r="D109" s="4"/>
    </row>
    <row r="110" spans="1:4" ht="11.25">
      <c r="A110" s="4"/>
      <c r="B110" s="4"/>
      <c r="C110" s="4"/>
      <c r="D110" s="4"/>
    </row>
    <row r="111" spans="1:4" ht="11.25">
      <c r="A111" s="4"/>
      <c r="B111" s="4"/>
      <c r="C111" s="4"/>
      <c r="D111" s="4"/>
    </row>
    <row r="112" spans="1:4" ht="11.25">
      <c r="A112" s="4"/>
      <c r="B112" s="4"/>
      <c r="C112" s="4"/>
      <c r="D112" s="4"/>
    </row>
    <row r="113" spans="1:4" ht="11.25">
      <c r="A113" s="4"/>
      <c r="B113" s="4"/>
      <c r="C113" s="4"/>
      <c r="D113" s="4"/>
    </row>
    <row r="114" spans="1:4" ht="11.25">
      <c r="A114" s="4"/>
      <c r="B114" s="4"/>
      <c r="C114" s="4"/>
      <c r="D114" s="4"/>
    </row>
    <row r="115" spans="1:4" ht="11.25">
      <c r="A115" s="4"/>
      <c r="B115" s="4"/>
      <c r="C115" s="4"/>
      <c r="D115" s="4"/>
    </row>
    <row r="116" spans="1:4" ht="11.25">
      <c r="A116" s="4"/>
      <c r="B116" s="4"/>
      <c r="C116" s="4"/>
      <c r="D116" s="4"/>
    </row>
    <row r="117" spans="1:4" ht="11.25">
      <c r="A117" s="4"/>
      <c r="B117" s="4"/>
      <c r="C117" s="4"/>
      <c r="D117" s="4"/>
    </row>
    <row r="118" spans="1:4" ht="11.25">
      <c r="A118" s="4"/>
      <c r="B118" s="4"/>
      <c r="C118" s="4"/>
      <c r="D118" s="4"/>
    </row>
    <row r="119" spans="1:4" ht="11.25">
      <c r="A119" s="4"/>
      <c r="B119" s="4"/>
      <c r="C119" s="4"/>
      <c r="D119" s="4"/>
    </row>
    <row r="120" spans="1:4" ht="11.25">
      <c r="A120" s="4"/>
      <c r="B120" s="4"/>
      <c r="C120" s="4"/>
      <c r="D120" s="4"/>
    </row>
    <row r="121" spans="1:4" ht="11.25">
      <c r="A121" s="4"/>
      <c r="B121" s="4"/>
      <c r="C121" s="4"/>
      <c r="D121" s="4"/>
    </row>
    <row r="122" spans="1:4" ht="11.25">
      <c r="A122" s="4"/>
      <c r="B122" s="4"/>
      <c r="C122" s="4"/>
      <c r="D122" s="4"/>
    </row>
    <row r="123" spans="1:4" ht="11.25">
      <c r="A123" s="4"/>
      <c r="B123" s="4"/>
      <c r="C123" s="4"/>
      <c r="D123" s="4"/>
    </row>
    <row r="124" spans="1:4" ht="11.25">
      <c r="A124" s="4"/>
      <c r="B124" s="4"/>
      <c r="C124" s="4"/>
      <c r="D124" s="4"/>
    </row>
    <row r="125" spans="1:4" ht="11.25">
      <c r="A125" s="4"/>
      <c r="B125" s="4"/>
      <c r="C125" s="4"/>
      <c r="D125" s="4"/>
    </row>
    <row r="126" spans="1:4" ht="11.25">
      <c r="A126" s="4"/>
      <c r="B126" s="4"/>
      <c r="C126" s="4"/>
      <c r="D126" s="4"/>
    </row>
    <row r="127" spans="1:4" ht="11.25">
      <c r="A127" s="4"/>
      <c r="B127" s="4"/>
      <c r="C127" s="4"/>
      <c r="D127" s="4"/>
    </row>
    <row r="128" spans="1:4" ht="11.25">
      <c r="A128" s="4"/>
      <c r="B128" s="4"/>
      <c r="C128" s="4"/>
      <c r="D128" s="4"/>
    </row>
    <row r="129" spans="1:4" ht="11.25">
      <c r="A129" s="4"/>
      <c r="B129" s="4"/>
      <c r="C129" s="4"/>
      <c r="D129" s="4"/>
    </row>
    <row r="130" spans="1:4" ht="11.25">
      <c r="A130" s="4"/>
      <c r="B130" s="4"/>
      <c r="C130" s="4"/>
      <c r="D130" s="4"/>
    </row>
    <row r="131" spans="1:4" ht="11.25">
      <c r="A131" s="4"/>
      <c r="B131" s="4"/>
      <c r="C131" s="4"/>
      <c r="D131" s="4"/>
    </row>
    <row r="132" spans="1:4" ht="11.25">
      <c r="A132" s="4"/>
      <c r="B132" s="4"/>
      <c r="C132" s="4"/>
      <c r="D132" s="4"/>
    </row>
    <row r="133" spans="1:4" ht="11.25">
      <c r="A133" s="4"/>
      <c r="B133" s="4"/>
      <c r="C133" s="4"/>
      <c r="D133" s="4"/>
    </row>
    <row r="134" spans="1:4" ht="11.25">
      <c r="A134" s="4"/>
      <c r="B134" s="4"/>
      <c r="C134" s="4"/>
      <c r="D134" s="4"/>
    </row>
    <row r="135" spans="1:4" ht="11.25">
      <c r="A135" s="4"/>
      <c r="B135" s="4"/>
      <c r="C135" s="4"/>
      <c r="D135" s="4"/>
    </row>
    <row r="136" spans="1:4" ht="11.25">
      <c r="A136" s="4"/>
      <c r="B136" s="4"/>
      <c r="C136" s="4"/>
      <c r="D136" s="4"/>
    </row>
    <row r="137" spans="1:4" ht="11.25">
      <c r="A137" s="4"/>
      <c r="B137" s="4"/>
      <c r="C137" s="4"/>
      <c r="D137" s="4"/>
    </row>
    <row r="138" spans="1:4" ht="11.25">
      <c r="A138" s="4"/>
      <c r="B138" s="4"/>
      <c r="C138" s="4"/>
      <c r="D138" s="4"/>
    </row>
    <row r="139" spans="1:4" ht="11.25">
      <c r="A139" s="4"/>
      <c r="B139" s="4"/>
      <c r="C139" s="4"/>
      <c r="D139" s="4"/>
    </row>
    <row r="140" spans="1:4" ht="11.25">
      <c r="A140" s="4"/>
      <c r="B140" s="4"/>
      <c r="C140" s="4"/>
      <c r="D140" s="4"/>
    </row>
    <row r="141" spans="1:4" ht="11.25">
      <c r="A141" s="4"/>
      <c r="B141" s="4"/>
      <c r="C141" s="4"/>
      <c r="D141" s="4"/>
    </row>
    <row r="142" spans="1:4" ht="11.25">
      <c r="A142" s="4"/>
      <c r="B142" s="4"/>
      <c r="C142" s="4"/>
      <c r="D142" s="4"/>
    </row>
    <row r="143" spans="1:4" ht="11.25">
      <c r="A143" s="4"/>
      <c r="B143" s="4"/>
      <c r="C143" s="4"/>
      <c r="D143" s="4"/>
    </row>
  </sheetData>
  <mergeCells count="1">
    <mergeCell ref="A10:D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80">
      <selection activeCell="A104" sqref="A104"/>
    </sheetView>
  </sheetViews>
  <sheetFormatPr defaultColWidth="9.140625" defaultRowHeight="12.75"/>
  <cols>
    <col min="1" max="1" width="28.8515625" style="2" customWidth="1"/>
    <col min="2" max="2" width="14.57421875" style="2" bestFit="1" customWidth="1"/>
    <col min="3" max="3" width="13.28125" style="2" customWidth="1"/>
    <col min="4" max="4" width="16.140625" style="2" customWidth="1"/>
    <col min="5" max="5" width="16.421875" style="2" customWidth="1"/>
    <col min="6" max="6" width="10.28125" style="2" customWidth="1"/>
    <col min="7" max="7" width="14.28125" style="2" customWidth="1"/>
    <col min="8" max="8" width="15.57421875" style="2" customWidth="1"/>
    <col min="9" max="16384" width="9.140625" style="2" customWidth="1"/>
  </cols>
  <sheetData>
    <row r="1" spans="1:8" ht="11.25">
      <c r="A1" s="15" t="s">
        <v>145</v>
      </c>
      <c r="B1" s="15"/>
      <c r="C1" s="15"/>
      <c r="D1" s="15"/>
      <c r="E1" s="15"/>
      <c r="F1" s="15"/>
      <c r="G1" s="15"/>
      <c r="H1" s="15"/>
    </row>
    <row r="2" spans="1:8" ht="11.25">
      <c r="A2" s="15" t="s">
        <v>162</v>
      </c>
      <c r="B2" s="15"/>
      <c r="C2" s="15"/>
      <c r="D2" s="15"/>
      <c r="E2" s="15"/>
      <c r="F2" s="15"/>
      <c r="G2" s="15"/>
      <c r="H2" s="15"/>
    </row>
    <row r="3" spans="1:8" ht="11.25">
      <c r="A3" s="4"/>
      <c r="B3" s="4"/>
      <c r="C3" s="4"/>
      <c r="D3" s="4"/>
      <c r="E3" s="4"/>
      <c r="F3" s="4"/>
      <c r="G3" s="4"/>
      <c r="H3" s="4"/>
    </row>
    <row r="4" spans="1:8" ht="11.25">
      <c r="A4" s="15" t="s">
        <v>203</v>
      </c>
      <c r="B4" s="15"/>
      <c r="C4" s="15"/>
      <c r="D4" s="15"/>
      <c r="E4" s="15"/>
      <c r="F4" s="15"/>
      <c r="G4" s="15"/>
      <c r="H4" s="15"/>
    </row>
    <row r="5" spans="1:8" ht="11.25">
      <c r="A5" s="4"/>
      <c r="B5" s="4"/>
      <c r="C5" s="4"/>
      <c r="D5" s="4"/>
      <c r="E5" s="4"/>
      <c r="F5" s="4"/>
      <c r="G5" s="4"/>
      <c r="H5" s="4"/>
    </row>
    <row r="6" spans="1:8" ht="11.25">
      <c r="A6" s="5" t="s">
        <v>44</v>
      </c>
      <c r="B6" s="5" t="s">
        <v>45</v>
      </c>
      <c r="C6" s="5" t="s">
        <v>146</v>
      </c>
      <c r="D6" s="5" t="s">
        <v>147</v>
      </c>
      <c r="E6" s="5" t="s">
        <v>148</v>
      </c>
      <c r="F6" s="5" t="s">
        <v>149</v>
      </c>
      <c r="G6" s="5" t="s">
        <v>150</v>
      </c>
      <c r="H6" s="5" t="s">
        <v>46</v>
      </c>
    </row>
    <row r="7" spans="1:8" ht="11.25">
      <c r="A7" s="4"/>
      <c r="B7" s="4"/>
      <c r="C7" s="4"/>
      <c r="D7" s="4"/>
      <c r="E7" s="4"/>
      <c r="F7" s="4"/>
      <c r="G7" s="4"/>
      <c r="H7" s="4"/>
    </row>
    <row r="8" spans="1:8" ht="11.25">
      <c r="A8" s="4" t="s">
        <v>47</v>
      </c>
      <c r="B8" s="4">
        <v>1163045.39</v>
      </c>
      <c r="C8" s="4">
        <v>0</v>
      </c>
      <c r="D8" s="4"/>
      <c r="E8" s="4">
        <f>SUM(B8-C8+D8)</f>
        <v>1163045.39</v>
      </c>
      <c r="F8" s="6">
        <v>0.1</v>
      </c>
      <c r="G8" s="4">
        <f>SUM(E8*F8)</f>
        <v>116304.53899999999</v>
      </c>
      <c r="H8" s="4">
        <f>SUM(E8-G8)</f>
        <v>1046740.8509999999</v>
      </c>
    </row>
    <row r="9" spans="1:8" ht="11.25">
      <c r="A9" s="4" t="s">
        <v>48</v>
      </c>
      <c r="B9" s="4">
        <v>404301</v>
      </c>
      <c r="C9" s="4">
        <v>0</v>
      </c>
      <c r="D9" s="4"/>
      <c r="E9" s="4">
        <f aca="true" t="shared" si="0" ref="E9:E36">SUM(B9-C9+D9)</f>
        <v>404301</v>
      </c>
      <c r="F9" s="4">
        <f>SUM(D9*E9)</f>
        <v>0</v>
      </c>
      <c r="G9" s="4">
        <f>SUM(E9*F9)</f>
        <v>0</v>
      </c>
      <c r="H9" s="4">
        <f>SUM(E9-G9)</f>
        <v>404301</v>
      </c>
    </row>
    <row r="10" spans="1:8" ht="11.25">
      <c r="A10" s="4" t="s">
        <v>15</v>
      </c>
      <c r="B10" s="4">
        <v>49738</v>
      </c>
      <c r="C10" s="4">
        <v>0</v>
      </c>
      <c r="D10" s="4"/>
      <c r="E10" s="4">
        <f t="shared" si="0"/>
        <v>49738</v>
      </c>
      <c r="F10" s="4">
        <f>SUM(D10*E10)</f>
        <v>0</v>
      </c>
      <c r="G10" s="4">
        <f>SUM(E10*F10)</f>
        <v>0</v>
      </c>
      <c r="H10" s="4">
        <f>SUM(E10-G10)</f>
        <v>49738</v>
      </c>
    </row>
    <row r="11" spans="1:8" ht="11.25">
      <c r="A11" s="4" t="s">
        <v>63</v>
      </c>
      <c r="B11" s="4"/>
      <c r="C11" s="4"/>
      <c r="D11" s="4"/>
      <c r="E11" s="4">
        <f t="shared" si="0"/>
        <v>0</v>
      </c>
      <c r="F11" s="4">
        <f>SUM(D11*E11)</f>
        <v>0</v>
      </c>
      <c r="G11" s="4"/>
      <c r="H11" s="4"/>
    </row>
    <row r="12" spans="1:8" ht="11.25">
      <c r="A12" s="4" t="s">
        <v>64</v>
      </c>
      <c r="B12" s="4">
        <v>164400</v>
      </c>
      <c r="C12" s="4">
        <v>0</v>
      </c>
      <c r="D12" s="4"/>
      <c r="E12" s="4">
        <f t="shared" si="0"/>
        <v>164400</v>
      </c>
      <c r="F12" s="4">
        <f>SUM(D12*E12)</f>
        <v>0</v>
      </c>
      <c r="G12" s="4">
        <f aca="true" t="shared" si="1" ref="G12:G34">SUM(E12*F12)</f>
        <v>0</v>
      </c>
      <c r="H12" s="4">
        <f aca="true" t="shared" si="2" ref="H12:H34">SUM(E12-G12)</f>
        <v>164400</v>
      </c>
    </row>
    <row r="13" spans="1:8" ht="11.25">
      <c r="A13" s="4" t="s">
        <v>65</v>
      </c>
      <c r="B13" s="4">
        <v>105000</v>
      </c>
      <c r="C13" s="4">
        <v>0</v>
      </c>
      <c r="D13" s="4"/>
      <c r="E13" s="4">
        <f t="shared" si="0"/>
        <v>105000</v>
      </c>
      <c r="F13" s="4">
        <f>SUM(D13*E13)</f>
        <v>0</v>
      </c>
      <c r="G13" s="4">
        <f t="shared" si="1"/>
        <v>0</v>
      </c>
      <c r="H13" s="4">
        <f t="shared" si="2"/>
        <v>105000</v>
      </c>
    </row>
    <row r="14" spans="1:8" ht="11.25">
      <c r="A14" s="4" t="s">
        <v>49</v>
      </c>
      <c r="B14" s="4">
        <v>848</v>
      </c>
      <c r="C14" s="4">
        <v>0</v>
      </c>
      <c r="D14" s="4"/>
      <c r="E14" s="4">
        <f t="shared" si="0"/>
        <v>848</v>
      </c>
      <c r="F14" s="6">
        <v>0.6</v>
      </c>
      <c r="G14" s="4">
        <f t="shared" si="1"/>
        <v>508.79999999999995</v>
      </c>
      <c r="H14" s="4">
        <f t="shared" si="2"/>
        <v>339.20000000000005</v>
      </c>
    </row>
    <row r="15" spans="1:8" ht="11.25">
      <c r="A15" s="4" t="s">
        <v>50</v>
      </c>
      <c r="B15" s="4">
        <v>500</v>
      </c>
      <c r="C15" s="4">
        <v>0</v>
      </c>
      <c r="D15" s="4"/>
      <c r="E15" s="4">
        <f t="shared" si="0"/>
        <v>500</v>
      </c>
      <c r="F15" s="6">
        <v>0.6</v>
      </c>
      <c r="G15" s="4">
        <f t="shared" si="1"/>
        <v>300</v>
      </c>
      <c r="H15" s="4">
        <f t="shared" si="2"/>
        <v>200</v>
      </c>
    </row>
    <row r="16" spans="1:8" ht="11.25">
      <c r="A16" s="4" t="s">
        <v>51</v>
      </c>
      <c r="B16" s="4">
        <v>252</v>
      </c>
      <c r="C16" s="4">
        <v>0</v>
      </c>
      <c r="D16" s="4"/>
      <c r="E16" s="4">
        <f t="shared" si="0"/>
        <v>252</v>
      </c>
      <c r="F16" s="6">
        <v>0.6</v>
      </c>
      <c r="G16" s="4">
        <f t="shared" si="1"/>
        <v>151.2</v>
      </c>
      <c r="H16" s="4">
        <f t="shared" si="2"/>
        <v>100.80000000000001</v>
      </c>
    </row>
    <row r="17" spans="1:8" ht="11.25">
      <c r="A17" s="4" t="s">
        <v>52</v>
      </c>
      <c r="B17" s="4">
        <v>14598.63</v>
      </c>
      <c r="C17" s="4">
        <v>0</v>
      </c>
      <c r="D17" s="4"/>
      <c r="E17" s="4">
        <f t="shared" si="0"/>
        <v>14598.63</v>
      </c>
      <c r="F17" s="6">
        <v>0.1</v>
      </c>
      <c r="G17" s="4">
        <f t="shared" si="1"/>
        <v>1459.863</v>
      </c>
      <c r="H17" s="4">
        <f t="shared" si="2"/>
        <v>13138.767</v>
      </c>
    </row>
    <row r="18" spans="1:8" ht="11.25">
      <c r="A18" s="4" t="s">
        <v>53</v>
      </c>
      <c r="B18" s="4">
        <v>13798</v>
      </c>
      <c r="C18" s="4">
        <v>0</v>
      </c>
      <c r="D18" s="4"/>
      <c r="E18" s="4">
        <f t="shared" si="0"/>
        <v>13798</v>
      </c>
      <c r="F18" s="6">
        <v>0.6</v>
      </c>
      <c r="G18" s="4">
        <f t="shared" si="1"/>
        <v>8278.8</v>
      </c>
      <c r="H18" s="4">
        <f t="shared" si="2"/>
        <v>5519.200000000001</v>
      </c>
    </row>
    <row r="19" spans="1:8" ht="11.25">
      <c r="A19" s="4"/>
      <c r="B19" s="4"/>
      <c r="C19" s="4"/>
      <c r="D19" s="4"/>
      <c r="E19" s="4"/>
      <c r="F19" s="4"/>
      <c r="G19" s="4"/>
      <c r="H19" s="4"/>
    </row>
    <row r="20" spans="1:8" ht="11.25">
      <c r="A20" s="4" t="s">
        <v>54</v>
      </c>
      <c r="B20" s="4">
        <v>4623.28</v>
      </c>
      <c r="C20" s="4">
        <v>0</v>
      </c>
      <c r="D20" s="4"/>
      <c r="E20" s="4">
        <f t="shared" si="0"/>
        <v>4623.28</v>
      </c>
      <c r="F20" s="6">
        <v>0.15</v>
      </c>
      <c r="G20" s="4">
        <f t="shared" si="1"/>
        <v>693.492</v>
      </c>
      <c r="H20" s="4">
        <f t="shared" si="2"/>
        <v>3929.7879999999996</v>
      </c>
    </row>
    <row r="21" spans="1:8" ht="11.25">
      <c r="A21" s="4" t="s">
        <v>55</v>
      </c>
      <c r="B21" s="4">
        <v>3034.5</v>
      </c>
      <c r="C21" s="4">
        <v>0</v>
      </c>
      <c r="D21" s="4"/>
      <c r="E21" s="4">
        <f t="shared" si="0"/>
        <v>3034.5</v>
      </c>
      <c r="F21" s="6">
        <v>0.15</v>
      </c>
      <c r="G21" s="4">
        <f t="shared" si="1"/>
        <v>455.175</v>
      </c>
      <c r="H21" s="4">
        <f t="shared" si="2"/>
        <v>2579.325</v>
      </c>
    </row>
    <row r="22" spans="1:8" ht="11.25">
      <c r="A22" s="4" t="s">
        <v>10</v>
      </c>
      <c r="B22" s="4">
        <v>15650.82</v>
      </c>
      <c r="C22" s="4">
        <v>0</v>
      </c>
      <c r="D22" s="4"/>
      <c r="E22" s="4">
        <f t="shared" si="0"/>
        <v>15650.82</v>
      </c>
      <c r="F22" s="6">
        <v>0.1</v>
      </c>
      <c r="G22" s="4">
        <f t="shared" si="1"/>
        <v>1565.082</v>
      </c>
      <c r="H22" s="4">
        <f t="shared" si="2"/>
        <v>14085.738</v>
      </c>
    </row>
    <row r="23" spans="1:8" ht="11.25">
      <c r="A23" s="4" t="s">
        <v>56</v>
      </c>
      <c r="B23" s="4">
        <v>2492.63</v>
      </c>
      <c r="C23" s="4">
        <v>0</v>
      </c>
      <c r="D23" s="4"/>
      <c r="E23" s="4">
        <f t="shared" si="0"/>
        <v>2492.63</v>
      </c>
      <c r="F23" s="6">
        <v>0.15</v>
      </c>
      <c r="G23" s="4">
        <f t="shared" si="1"/>
        <v>373.8945</v>
      </c>
      <c r="H23" s="4">
        <f t="shared" si="2"/>
        <v>2118.7355000000002</v>
      </c>
    </row>
    <row r="24" spans="1:8" ht="11.25">
      <c r="A24" s="4" t="s">
        <v>12</v>
      </c>
      <c r="B24" s="4">
        <v>16436.88</v>
      </c>
      <c r="C24" s="4">
        <v>0</v>
      </c>
      <c r="D24" s="4"/>
      <c r="E24" s="4">
        <f t="shared" si="0"/>
        <v>16436.88</v>
      </c>
      <c r="F24" s="6">
        <v>0.15</v>
      </c>
      <c r="G24" s="4">
        <f t="shared" si="1"/>
        <v>2465.532</v>
      </c>
      <c r="H24" s="4">
        <f t="shared" si="2"/>
        <v>13971.348000000002</v>
      </c>
    </row>
    <row r="25" spans="1:8" ht="11.25">
      <c r="A25" s="4" t="s">
        <v>57</v>
      </c>
      <c r="B25" s="4">
        <v>3322.06</v>
      </c>
      <c r="C25" s="4">
        <v>0</v>
      </c>
      <c r="D25" s="4">
        <v>909</v>
      </c>
      <c r="E25" s="4">
        <f t="shared" si="0"/>
        <v>4231.0599999999995</v>
      </c>
      <c r="F25" s="6">
        <v>0.15</v>
      </c>
      <c r="G25" s="4">
        <f t="shared" si="1"/>
        <v>634.6589999999999</v>
      </c>
      <c r="H25" s="4">
        <f t="shared" si="2"/>
        <v>3596.401</v>
      </c>
    </row>
    <row r="26" spans="1:8" ht="11.25">
      <c r="A26" s="4" t="s">
        <v>58</v>
      </c>
      <c r="B26" s="4">
        <v>17701.25</v>
      </c>
      <c r="C26" s="4">
        <v>0</v>
      </c>
      <c r="D26" s="4"/>
      <c r="E26" s="4">
        <f t="shared" si="0"/>
        <v>17701.25</v>
      </c>
      <c r="F26" s="6">
        <v>0.15</v>
      </c>
      <c r="G26" s="4">
        <f t="shared" si="1"/>
        <v>2655.1875</v>
      </c>
      <c r="H26" s="4">
        <f t="shared" si="2"/>
        <v>15046.0625</v>
      </c>
    </row>
    <row r="27" spans="1:8" ht="11.25">
      <c r="A27" s="4" t="s">
        <v>59</v>
      </c>
      <c r="B27" s="4">
        <v>15100.25</v>
      </c>
      <c r="C27" s="4">
        <v>0</v>
      </c>
      <c r="D27" s="4"/>
      <c r="E27" s="4">
        <f t="shared" si="0"/>
        <v>15100.25</v>
      </c>
      <c r="F27" s="6">
        <v>0.15</v>
      </c>
      <c r="G27" s="4">
        <f t="shared" si="1"/>
        <v>2265.0375</v>
      </c>
      <c r="H27" s="4">
        <f t="shared" si="2"/>
        <v>12835.2125</v>
      </c>
    </row>
    <row r="28" spans="1:8" ht="11.25">
      <c r="A28" s="4" t="s">
        <v>60</v>
      </c>
      <c r="B28" s="4">
        <v>1734</v>
      </c>
      <c r="C28" s="4">
        <v>0</v>
      </c>
      <c r="D28" s="4"/>
      <c r="E28" s="4">
        <f t="shared" si="0"/>
        <v>1734</v>
      </c>
      <c r="F28" s="6">
        <v>0.15</v>
      </c>
      <c r="G28" s="4">
        <f t="shared" si="1"/>
        <v>260.09999999999997</v>
      </c>
      <c r="H28" s="4">
        <f t="shared" si="2"/>
        <v>1473.9</v>
      </c>
    </row>
    <row r="29" spans="1:8" ht="11.25">
      <c r="A29" s="4" t="s">
        <v>61</v>
      </c>
      <c r="B29" s="4">
        <v>1416</v>
      </c>
      <c r="C29" s="4">
        <v>0</v>
      </c>
      <c r="D29" s="4"/>
      <c r="E29" s="4">
        <f t="shared" si="0"/>
        <v>1416</v>
      </c>
      <c r="F29" s="6">
        <v>0.6</v>
      </c>
      <c r="G29" s="4">
        <f t="shared" si="1"/>
        <v>849.6</v>
      </c>
      <c r="H29" s="4">
        <f t="shared" si="2"/>
        <v>566.4</v>
      </c>
    </row>
    <row r="30" spans="1:8" ht="11.25">
      <c r="A30" s="4" t="s">
        <v>62</v>
      </c>
      <c r="B30" s="4">
        <v>134385.72</v>
      </c>
      <c r="C30" s="4">
        <v>0</v>
      </c>
      <c r="D30" s="4"/>
      <c r="E30" s="4">
        <f t="shared" si="0"/>
        <v>134385.72</v>
      </c>
      <c r="F30" s="6">
        <v>0.15</v>
      </c>
      <c r="G30" s="4">
        <f t="shared" si="1"/>
        <v>20157.858</v>
      </c>
      <c r="H30" s="4">
        <f t="shared" si="2"/>
        <v>114227.862</v>
      </c>
    </row>
    <row r="31" spans="1:8" ht="11.25">
      <c r="A31" s="4" t="s">
        <v>67</v>
      </c>
      <c r="B31" s="4">
        <v>1281.72</v>
      </c>
      <c r="C31" s="4">
        <v>0</v>
      </c>
      <c r="D31" s="4"/>
      <c r="E31" s="4">
        <f t="shared" si="0"/>
        <v>1281.72</v>
      </c>
      <c r="F31" s="6">
        <v>0.15</v>
      </c>
      <c r="G31" s="4">
        <f t="shared" si="1"/>
        <v>192.258</v>
      </c>
      <c r="H31" s="4">
        <f t="shared" si="2"/>
        <v>1089.462</v>
      </c>
    </row>
    <row r="32" spans="1:8" ht="11.25">
      <c r="A32" s="4" t="s">
        <v>79</v>
      </c>
      <c r="B32" s="4">
        <v>416</v>
      </c>
      <c r="C32" s="4">
        <v>0</v>
      </c>
      <c r="D32" s="4"/>
      <c r="E32" s="4">
        <f t="shared" si="0"/>
        <v>416</v>
      </c>
      <c r="F32" s="6">
        <v>0.6</v>
      </c>
      <c r="G32" s="4">
        <f t="shared" si="1"/>
        <v>249.6</v>
      </c>
      <c r="H32" s="4">
        <f t="shared" si="2"/>
        <v>166.4</v>
      </c>
    </row>
    <row r="33" spans="1:8" ht="11.25">
      <c r="A33" s="4" t="s">
        <v>80</v>
      </c>
      <c r="B33" s="4">
        <v>679.87</v>
      </c>
      <c r="C33" s="4">
        <v>0</v>
      </c>
      <c r="D33" s="4"/>
      <c r="E33" s="4">
        <f t="shared" si="0"/>
        <v>679.87</v>
      </c>
      <c r="F33" s="6">
        <v>0.15</v>
      </c>
      <c r="G33" s="4">
        <f t="shared" si="1"/>
        <v>101.98049999999999</v>
      </c>
      <c r="H33" s="4">
        <f t="shared" si="2"/>
        <v>577.8895</v>
      </c>
    </row>
    <row r="34" spans="1:8" ht="11.25">
      <c r="A34" s="4" t="s">
        <v>81</v>
      </c>
      <c r="B34" s="4">
        <v>7158.53</v>
      </c>
      <c r="C34" s="4">
        <v>0</v>
      </c>
      <c r="D34" s="4"/>
      <c r="E34" s="4">
        <f t="shared" si="0"/>
        <v>7158.53</v>
      </c>
      <c r="F34" s="6">
        <v>0.15</v>
      </c>
      <c r="G34" s="4">
        <f t="shared" si="1"/>
        <v>1073.7794999999999</v>
      </c>
      <c r="H34" s="4">
        <f t="shared" si="2"/>
        <v>6084.7505</v>
      </c>
    </row>
    <row r="35" spans="1:8" ht="11.25">
      <c r="A35" s="4" t="s">
        <v>178</v>
      </c>
      <c r="B35" s="4">
        <v>3100</v>
      </c>
      <c r="C35" s="4">
        <v>0</v>
      </c>
      <c r="D35" s="4"/>
      <c r="E35" s="4">
        <f t="shared" si="0"/>
        <v>3100</v>
      </c>
      <c r="F35" s="6">
        <v>0.6</v>
      </c>
      <c r="G35" s="4">
        <f>SUM(E35*F35)</f>
        <v>1860</v>
      </c>
      <c r="H35" s="4">
        <f>SUM(E35-G35)</f>
        <v>1240</v>
      </c>
    </row>
    <row r="36" spans="1:8" ht="11.25">
      <c r="A36" s="4" t="s">
        <v>196</v>
      </c>
      <c r="B36" s="4">
        <v>420548</v>
      </c>
      <c r="C36" s="4">
        <v>0</v>
      </c>
      <c r="D36" s="4">
        <v>498959</v>
      </c>
      <c r="E36" s="4">
        <f t="shared" si="0"/>
        <v>919507</v>
      </c>
      <c r="F36" s="6">
        <v>0</v>
      </c>
      <c r="G36" s="4">
        <f>SUM(E36*F36)</f>
        <v>0</v>
      </c>
      <c r="H36" s="4">
        <f>SUM(E36-G36)</f>
        <v>919507</v>
      </c>
    </row>
    <row r="37" spans="1:8" ht="11.25">
      <c r="A37" s="4"/>
      <c r="B37" s="4"/>
      <c r="C37" s="4"/>
      <c r="D37" s="4"/>
      <c r="E37" s="4"/>
      <c r="F37" s="4"/>
      <c r="G37" s="4"/>
      <c r="H37" s="4"/>
    </row>
    <row r="38" spans="1:8" ht="11.25">
      <c r="A38" s="7"/>
      <c r="B38" s="7">
        <f>SUM(B8:B36)</f>
        <v>2565562.53</v>
      </c>
      <c r="C38" s="7">
        <f>SUM(C8:C36)</f>
        <v>0</v>
      </c>
      <c r="D38" s="7">
        <f>SUM(D8:D36)</f>
        <v>499868</v>
      </c>
      <c r="E38" s="7">
        <f>SUM(E8:E36)</f>
        <v>3065430.53</v>
      </c>
      <c r="F38" s="7"/>
      <c r="G38" s="7">
        <f>SUM(G8:G36)</f>
        <v>162856.43750000003</v>
      </c>
      <c r="H38" s="7">
        <f>SUM(H8:H36)</f>
        <v>2902574.0924999993</v>
      </c>
    </row>
    <row r="39" spans="1:8" ht="11.25">
      <c r="A39" s="4"/>
      <c r="B39" s="4"/>
      <c r="C39" s="4"/>
      <c r="D39" s="4"/>
      <c r="E39" s="4"/>
      <c r="F39" s="4"/>
      <c r="G39" s="4"/>
      <c r="H39" s="4"/>
    </row>
    <row r="40" spans="1:8" ht="11.25">
      <c r="A40" s="4"/>
      <c r="B40" s="4"/>
      <c r="C40" s="4"/>
      <c r="D40" s="4"/>
      <c r="E40" s="4"/>
      <c r="F40" s="4"/>
      <c r="G40" s="4"/>
      <c r="H40" s="4" t="s">
        <v>66</v>
      </c>
    </row>
    <row r="41" spans="1:8" ht="11.25">
      <c r="A41" s="4"/>
      <c r="B41" s="4"/>
      <c r="C41" s="4"/>
      <c r="D41" s="4"/>
      <c r="E41" s="4"/>
      <c r="F41" s="4"/>
      <c r="G41" s="4"/>
      <c r="H41" s="4"/>
    </row>
    <row r="42" spans="1:8" ht="11.25">
      <c r="A42" s="4"/>
      <c r="B42" s="4"/>
      <c r="C42" s="4"/>
      <c r="D42" s="4"/>
      <c r="E42" s="4"/>
      <c r="F42" s="4"/>
      <c r="G42" s="4"/>
      <c r="H42" s="4"/>
    </row>
    <row r="43" spans="1:8" ht="11.25">
      <c r="A43" s="4"/>
      <c r="B43" s="4"/>
      <c r="C43" s="4"/>
      <c r="D43" s="4" t="s">
        <v>151</v>
      </c>
      <c r="E43" s="4"/>
      <c r="F43" s="4"/>
      <c r="G43" s="4"/>
      <c r="H43" s="4"/>
    </row>
    <row r="44" spans="1:8" ht="11.25">
      <c r="A44" s="4"/>
      <c r="B44" s="4"/>
      <c r="C44" s="4"/>
      <c r="D44" s="4"/>
      <c r="E44" s="4"/>
      <c r="F44" s="4"/>
      <c r="G44" s="4"/>
      <c r="H44" s="4"/>
    </row>
    <row r="45" spans="1:8" ht="11.25">
      <c r="A45" s="5" t="s">
        <v>44</v>
      </c>
      <c r="B45" s="5" t="s">
        <v>45</v>
      </c>
      <c r="C45" s="5" t="s">
        <v>146</v>
      </c>
      <c r="D45" s="5" t="s">
        <v>147</v>
      </c>
      <c r="E45" s="5" t="s">
        <v>148</v>
      </c>
      <c r="F45" s="5" t="s">
        <v>149</v>
      </c>
      <c r="G45" s="5" t="s">
        <v>150</v>
      </c>
      <c r="H45" s="5" t="s">
        <v>46</v>
      </c>
    </row>
    <row r="46" spans="1:8" ht="11.25">
      <c r="A46" s="4"/>
      <c r="B46" s="4"/>
      <c r="C46" s="4"/>
      <c r="D46" s="4"/>
      <c r="E46" s="4"/>
      <c r="F46" s="4"/>
      <c r="G46" s="4"/>
      <c r="H46" s="4"/>
    </row>
    <row r="47" spans="1:8" ht="11.25">
      <c r="A47" s="7"/>
      <c r="B47" s="7">
        <f>SUM(B38)</f>
        <v>2565562.53</v>
      </c>
      <c r="C47" s="7">
        <f>SUM(C38)</f>
        <v>0</v>
      </c>
      <c r="D47" s="7">
        <f>SUM(D38)</f>
        <v>499868</v>
      </c>
      <c r="E47" s="7">
        <f>SUM(E38)</f>
        <v>3065430.53</v>
      </c>
      <c r="F47" s="7"/>
      <c r="G47" s="7">
        <f>SUM(G38)</f>
        <v>162856.43750000003</v>
      </c>
      <c r="H47" s="7">
        <f>SUM(H38)</f>
        <v>2902574.0924999993</v>
      </c>
    </row>
    <row r="48" spans="1:8" ht="11.25">
      <c r="A48" s="4"/>
      <c r="B48" s="4"/>
      <c r="C48" s="4"/>
      <c r="D48" s="4"/>
      <c r="E48" s="4"/>
      <c r="F48" s="4"/>
      <c r="G48" s="4"/>
      <c r="H48" s="4"/>
    </row>
    <row r="49" spans="1:8" ht="11.25">
      <c r="A49" s="4" t="s">
        <v>82</v>
      </c>
      <c r="B49" s="4">
        <v>10982.72</v>
      </c>
      <c r="C49" s="4">
        <v>0</v>
      </c>
      <c r="D49" s="4"/>
      <c r="E49" s="4">
        <f aca="true" t="shared" si="3" ref="E49:E92">SUM(B49-C49+D49)</f>
        <v>10982.72</v>
      </c>
      <c r="F49" s="6">
        <v>0.15</v>
      </c>
      <c r="G49" s="4">
        <f aca="true" t="shared" si="4" ref="G49:G92">SUM(E49*F49)</f>
        <v>1647.408</v>
      </c>
      <c r="H49" s="4">
        <f aca="true" t="shared" si="5" ref="H49:H92">SUM(E49-G49)</f>
        <v>9335.312</v>
      </c>
    </row>
    <row r="50" spans="1:8" ht="11.25">
      <c r="A50" s="4" t="s">
        <v>83</v>
      </c>
      <c r="B50" s="4">
        <v>217.6</v>
      </c>
      <c r="C50" s="4">
        <v>0</v>
      </c>
      <c r="D50" s="4"/>
      <c r="E50" s="4">
        <f t="shared" si="3"/>
        <v>217.6</v>
      </c>
      <c r="F50" s="6">
        <v>0.6</v>
      </c>
      <c r="G50" s="4">
        <f t="shared" si="4"/>
        <v>130.56</v>
      </c>
      <c r="H50" s="4">
        <f t="shared" si="5"/>
        <v>87.03999999999999</v>
      </c>
    </row>
    <row r="51" spans="1:8" ht="11.25">
      <c r="A51" s="4" t="s">
        <v>84</v>
      </c>
      <c r="B51" s="4">
        <v>3808</v>
      </c>
      <c r="C51" s="4">
        <v>0</v>
      </c>
      <c r="D51" s="4"/>
      <c r="E51" s="4">
        <f t="shared" si="3"/>
        <v>3808</v>
      </c>
      <c r="F51" s="6">
        <v>0.6</v>
      </c>
      <c r="G51" s="4">
        <f t="shared" si="4"/>
        <v>2284.7999999999997</v>
      </c>
      <c r="H51" s="4">
        <f t="shared" si="5"/>
        <v>1523.2000000000003</v>
      </c>
    </row>
    <row r="52" spans="1:8" ht="11.25">
      <c r="A52" s="4" t="s">
        <v>85</v>
      </c>
      <c r="B52" s="4">
        <v>3600</v>
      </c>
      <c r="C52" s="4">
        <v>0</v>
      </c>
      <c r="D52" s="4"/>
      <c r="E52" s="4">
        <f t="shared" si="3"/>
        <v>3600</v>
      </c>
      <c r="F52" s="6">
        <v>0.6</v>
      </c>
      <c r="G52" s="4">
        <f t="shared" si="4"/>
        <v>2160</v>
      </c>
      <c r="H52" s="4">
        <f t="shared" si="5"/>
        <v>1440</v>
      </c>
    </row>
    <row r="53" spans="1:8" ht="11.25">
      <c r="A53" s="4" t="s">
        <v>86</v>
      </c>
      <c r="B53" s="4">
        <v>3120</v>
      </c>
      <c r="C53" s="4">
        <v>0</v>
      </c>
      <c r="D53" s="4"/>
      <c r="E53" s="4">
        <f t="shared" si="3"/>
        <v>3120</v>
      </c>
      <c r="F53" s="6">
        <v>0.6</v>
      </c>
      <c r="G53" s="4">
        <f t="shared" si="4"/>
        <v>1872</v>
      </c>
      <c r="H53" s="4">
        <f t="shared" si="5"/>
        <v>1248</v>
      </c>
    </row>
    <row r="54" spans="1:8" ht="11.25">
      <c r="A54" s="4" t="s">
        <v>89</v>
      </c>
      <c r="B54" s="4">
        <v>160</v>
      </c>
      <c r="C54" s="4">
        <v>0</v>
      </c>
      <c r="D54" s="4"/>
      <c r="E54" s="4">
        <f t="shared" si="3"/>
        <v>160</v>
      </c>
      <c r="F54" s="6">
        <v>0.6</v>
      </c>
      <c r="G54" s="4">
        <f t="shared" si="4"/>
        <v>96</v>
      </c>
      <c r="H54" s="4">
        <f t="shared" si="5"/>
        <v>64</v>
      </c>
    </row>
    <row r="55" spans="1:8" ht="11.25">
      <c r="A55" s="4" t="s">
        <v>153</v>
      </c>
      <c r="B55" s="4">
        <v>160</v>
      </c>
      <c r="C55" s="4">
        <v>0</v>
      </c>
      <c r="D55" s="4"/>
      <c r="E55" s="4">
        <f t="shared" si="3"/>
        <v>160</v>
      </c>
      <c r="F55" s="6">
        <v>0.6</v>
      </c>
      <c r="G55" s="4">
        <f t="shared" si="4"/>
        <v>96</v>
      </c>
      <c r="H55" s="4">
        <f t="shared" si="5"/>
        <v>64</v>
      </c>
    </row>
    <row r="56" spans="1:8" ht="11.25">
      <c r="A56" s="4" t="s">
        <v>87</v>
      </c>
      <c r="B56" s="4">
        <v>84</v>
      </c>
      <c r="C56" s="4">
        <v>0</v>
      </c>
      <c r="D56" s="4">
        <v>950</v>
      </c>
      <c r="E56" s="4">
        <f t="shared" si="3"/>
        <v>1034</v>
      </c>
      <c r="F56" s="6">
        <v>0.6</v>
      </c>
      <c r="G56" s="4">
        <f t="shared" si="4"/>
        <v>620.4</v>
      </c>
      <c r="H56" s="4">
        <f t="shared" si="5"/>
        <v>413.6</v>
      </c>
    </row>
    <row r="57" spans="1:8" ht="11.25">
      <c r="A57" s="4" t="s">
        <v>90</v>
      </c>
      <c r="B57" s="4">
        <v>560</v>
      </c>
      <c r="C57" s="4">
        <v>0</v>
      </c>
      <c r="D57" s="4"/>
      <c r="E57" s="4">
        <f t="shared" si="3"/>
        <v>560</v>
      </c>
      <c r="F57" s="6">
        <v>0.6</v>
      </c>
      <c r="G57" s="4">
        <f t="shared" si="4"/>
        <v>336</v>
      </c>
      <c r="H57" s="4">
        <f t="shared" si="5"/>
        <v>224</v>
      </c>
    </row>
    <row r="58" spans="1:8" ht="11.25">
      <c r="A58" s="4" t="s">
        <v>88</v>
      </c>
      <c r="B58" s="4">
        <v>200</v>
      </c>
      <c r="C58" s="4">
        <v>0</v>
      </c>
      <c r="D58" s="4"/>
      <c r="E58" s="4">
        <f t="shared" si="3"/>
        <v>200</v>
      </c>
      <c r="F58" s="4">
        <v>0</v>
      </c>
      <c r="G58" s="4">
        <f t="shared" si="4"/>
        <v>0</v>
      </c>
      <c r="H58" s="4">
        <f t="shared" si="5"/>
        <v>200</v>
      </c>
    </row>
    <row r="59" spans="1:8" ht="11.25">
      <c r="A59" s="4" t="s">
        <v>93</v>
      </c>
      <c r="B59" s="4">
        <v>6069</v>
      </c>
      <c r="C59" s="4">
        <v>0</v>
      </c>
      <c r="D59" s="4"/>
      <c r="E59" s="4">
        <f t="shared" si="3"/>
        <v>6069</v>
      </c>
      <c r="F59" s="6">
        <v>0.15</v>
      </c>
      <c r="G59" s="4">
        <f t="shared" si="4"/>
        <v>910.35</v>
      </c>
      <c r="H59" s="4">
        <f t="shared" si="5"/>
        <v>5158.65</v>
      </c>
    </row>
    <row r="60" spans="1:8" ht="11.25">
      <c r="A60" s="4" t="s">
        <v>91</v>
      </c>
      <c r="B60" s="4">
        <v>160</v>
      </c>
      <c r="C60" s="4">
        <v>0</v>
      </c>
      <c r="D60" s="4"/>
      <c r="E60" s="4">
        <f t="shared" si="3"/>
        <v>160</v>
      </c>
      <c r="F60" s="6">
        <v>0.6</v>
      </c>
      <c r="G60" s="4">
        <f t="shared" si="4"/>
        <v>96</v>
      </c>
      <c r="H60" s="4">
        <f t="shared" si="5"/>
        <v>64</v>
      </c>
    </row>
    <row r="61" spans="1:8" ht="11.25">
      <c r="A61" s="4" t="s">
        <v>92</v>
      </c>
      <c r="B61" s="4">
        <v>3251.25</v>
      </c>
      <c r="C61" s="4">
        <v>0</v>
      </c>
      <c r="D61" s="4"/>
      <c r="E61" s="4">
        <f t="shared" si="3"/>
        <v>3251.25</v>
      </c>
      <c r="F61" s="6">
        <v>0.15</v>
      </c>
      <c r="G61" s="4">
        <f t="shared" si="4"/>
        <v>487.6875</v>
      </c>
      <c r="H61" s="4">
        <f t="shared" si="5"/>
        <v>2763.5625</v>
      </c>
    </row>
    <row r="62" spans="1:8" ht="11.25">
      <c r="A62" s="4" t="s">
        <v>94</v>
      </c>
      <c r="B62" s="4">
        <v>3793.13</v>
      </c>
      <c r="C62" s="4">
        <v>0</v>
      </c>
      <c r="D62" s="4"/>
      <c r="E62" s="4">
        <f t="shared" si="3"/>
        <v>3793.13</v>
      </c>
      <c r="F62" s="6">
        <v>0.15</v>
      </c>
      <c r="G62" s="4">
        <f t="shared" si="4"/>
        <v>568.9695</v>
      </c>
      <c r="H62" s="4">
        <f t="shared" si="5"/>
        <v>3224.1605</v>
      </c>
    </row>
    <row r="63" spans="1:8" ht="11.25">
      <c r="A63" s="4" t="s">
        <v>95</v>
      </c>
      <c r="B63" s="4">
        <v>16670.61</v>
      </c>
      <c r="C63" s="4">
        <v>0</v>
      </c>
      <c r="D63" s="4"/>
      <c r="E63" s="4">
        <f t="shared" si="3"/>
        <v>16670.61</v>
      </c>
      <c r="F63" s="6">
        <v>0.1</v>
      </c>
      <c r="G63" s="4">
        <f t="shared" si="4"/>
        <v>1667.0610000000001</v>
      </c>
      <c r="H63" s="4">
        <f t="shared" si="5"/>
        <v>15003.549</v>
      </c>
    </row>
    <row r="64" spans="1:8" ht="11.25">
      <c r="A64" s="4" t="s">
        <v>96</v>
      </c>
      <c r="B64" s="4">
        <v>1215</v>
      </c>
      <c r="C64" s="4">
        <v>0</v>
      </c>
      <c r="D64" s="4"/>
      <c r="E64" s="4">
        <f t="shared" si="3"/>
        <v>1215</v>
      </c>
      <c r="F64" s="6">
        <v>0.1</v>
      </c>
      <c r="G64" s="4">
        <f t="shared" si="4"/>
        <v>121.5</v>
      </c>
      <c r="H64" s="4">
        <f t="shared" si="5"/>
        <v>1093.5</v>
      </c>
    </row>
    <row r="65" spans="1:8" ht="11.25">
      <c r="A65" s="4" t="s">
        <v>152</v>
      </c>
      <c r="B65" s="4">
        <v>1186.65</v>
      </c>
      <c r="C65" s="4">
        <v>0</v>
      </c>
      <c r="D65" s="4">
        <v>1938</v>
      </c>
      <c r="E65" s="4">
        <f t="shared" si="3"/>
        <v>3124.65</v>
      </c>
      <c r="F65" s="6">
        <v>0.1</v>
      </c>
      <c r="G65" s="4">
        <f t="shared" si="4"/>
        <v>312.46500000000003</v>
      </c>
      <c r="H65" s="4">
        <f t="shared" si="5"/>
        <v>2812.185</v>
      </c>
    </row>
    <row r="66" spans="1:8" ht="11.25">
      <c r="A66" s="4" t="s">
        <v>97</v>
      </c>
      <c r="B66" s="4">
        <v>39389.49</v>
      </c>
      <c r="C66" s="4">
        <v>0</v>
      </c>
      <c r="D66" s="4">
        <v>1360</v>
      </c>
      <c r="E66" s="4">
        <f t="shared" si="3"/>
        <v>40749.49</v>
      </c>
      <c r="F66" s="6">
        <v>0.1</v>
      </c>
      <c r="G66" s="4">
        <f t="shared" si="4"/>
        <v>4074.949</v>
      </c>
      <c r="H66" s="4">
        <f t="shared" si="5"/>
        <v>36674.541</v>
      </c>
    </row>
    <row r="67" spans="1:8" ht="11.25">
      <c r="A67" s="4" t="s">
        <v>98</v>
      </c>
      <c r="B67" s="4">
        <v>789.75</v>
      </c>
      <c r="C67" s="4">
        <v>0</v>
      </c>
      <c r="D67" s="4"/>
      <c r="E67" s="4">
        <f t="shared" si="3"/>
        <v>789.75</v>
      </c>
      <c r="F67" s="6">
        <v>0.1</v>
      </c>
      <c r="G67" s="4">
        <f t="shared" si="4"/>
        <v>78.97500000000001</v>
      </c>
      <c r="H67" s="4">
        <f t="shared" si="5"/>
        <v>710.775</v>
      </c>
    </row>
    <row r="68" spans="1:8" ht="11.25">
      <c r="A68" s="4" t="s">
        <v>99</v>
      </c>
      <c r="B68" s="4">
        <v>98672.55</v>
      </c>
      <c r="C68" s="4">
        <v>0</v>
      </c>
      <c r="D68" s="4"/>
      <c r="E68" s="4">
        <f t="shared" si="3"/>
        <v>98672.55</v>
      </c>
      <c r="F68" s="6">
        <v>0.15</v>
      </c>
      <c r="G68" s="4">
        <f t="shared" si="4"/>
        <v>14800.8825</v>
      </c>
      <c r="H68" s="4">
        <f t="shared" si="5"/>
        <v>83871.66750000001</v>
      </c>
    </row>
    <row r="69" spans="1:8" ht="11.25">
      <c r="A69" s="4" t="s">
        <v>100</v>
      </c>
      <c r="B69" s="4">
        <v>1962.68</v>
      </c>
      <c r="C69" s="4">
        <v>0</v>
      </c>
      <c r="D69" s="4"/>
      <c r="E69" s="4">
        <f t="shared" si="3"/>
        <v>1962.68</v>
      </c>
      <c r="F69" s="6">
        <v>0.15</v>
      </c>
      <c r="G69" s="4">
        <f t="shared" si="4"/>
        <v>294.402</v>
      </c>
      <c r="H69" s="4">
        <f t="shared" si="5"/>
        <v>1668.278</v>
      </c>
    </row>
    <row r="70" spans="1:8" ht="11.25">
      <c r="A70" s="4" t="s">
        <v>101</v>
      </c>
      <c r="B70" s="4">
        <v>1336.63</v>
      </c>
      <c r="C70" s="4">
        <v>0</v>
      </c>
      <c r="D70" s="4"/>
      <c r="E70" s="4">
        <f t="shared" si="3"/>
        <v>1336.63</v>
      </c>
      <c r="F70" s="6">
        <v>0.15</v>
      </c>
      <c r="G70" s="4">
        <f t="shared" si="4"/>
        <v>200.49450000000002</v>
      </c>
      <c r="H70" s="4">
        <f t="shared" si="5"/>
        <v>1136.1355</v>
      </c>
    </row>
    <row r="71" spans="1:8" ht="11.25">
      <c r="A71" s="4" t="s">
        <v>102</v>
      </c>
      <c r="B71" s="4">
        <v>1408.88</v>
      </c>
      <c r="C71" s="4">
        <v>0</v>
      </c>
      <c r="D71" s="4"/>
      <c r="E71" s="4">
        <f t="shared" si="3"/>
        <v>1408.88</v>
      </c>
      <c r="F71" s="6">
        <v>0.15</v>
      </c>
      <c r="G71" s="4">
        <f t="shared" si="4"/>
        <v>211.33200000000002</v>
      </c>
      <c r="H71" s="4">
        <f t="shared" si="5"/>
        <v>1197.548</v>
      </c>
    </row>
    <row r="72" spans="1:8" ht="11.25">
      <c r="A72" s="4" t="s">
        <v>103</v>
      </c>
      <c r="B72" s="4">
        <v>1083.75</v>
      </c>
      <c r="C72" s="4">
        <v>0</v>
      </c>
      <c r="D72" s="4"/>
      <c r="E72" s="4">
        <f t="shared" si="3"/>
        <v>1083.75</v>
      </c>
      <c r="F72" s="6">
        <v>0.15</v>
      </c>
      <c r="G72" s="4">
        <f t="shared" si="4"/>
        <v>162.5625</v>
      </c>
      <c r="H72" s="4">
        <f t="shared" si="5"/>
        <v>921.1875</v>
      </c>
    </row>
    <row r="73" spans="1:8" ht="11.25">
      <c r="A73" s="4" t="s">
        <v>104</v>
      </c>
      <c r="B73" s="4">
        <v>1011.5</v>
      </c>
      <c r="C73" s="4">
        <v>0</v>
      </c>
      <c r="D73" s="4"/>
      <c r="E73" s="4">
        <f t="shared" si="3"/>
        <v>1011.5</v>
      </c>
      <c r="F73" s="6">
        <v>0.15</v>
      </c>
      <c r="G73" s="4">
        <f t="shared" si="4"/>
        <v>151.725</v>
      </c>
      <c r="H73" s="4">
        <f t="shared" si="5"/>
        <v>859.775</v>
      </c>
    </row>
    <row r="74" spans="1:8" ht="11.25">
      <c r="A74" s="4" t="s">
        <v>105</v>
      </c>
      <c r="B74" s="4">
        <v>2962.25</v>
      </c>
      <c r="C74" s="4">
        <v>0</v>
      </c>
      <c r="D74" s="4"/>
      <c r="E74" s="4">
        <f t="shared" si="3"/>
        <v>2962.25</v>
      </c>
      <c r="F74" s="6">
        <v>0.15</v>
      </c>
      <c r="G74" s="4">
        <f t="shared" si="4"/>
        <v>444.3375</v>
      </c>
      <c r="H74" s="4">
        <f t="shared" si="5"/>
        <v>2517.9125</v>
      </c>
    </row>
    <row r="75" spans="1:8" ht="11.25">
      <c r="A75" s="4" t="s">
        <v>106</v>
      </c>
      <c r="B75" s="4">
        <v>28322.72</v>
      </c>
      <c r="C75" s="4">
        <v>0</v>
      </c>
      <c r="D75" s="4">
        <v>646</v>
      </c>
      <c r="E75" s="4">
        <f t="shared" si="3"/>
        <v>28968.72</v>
      </c>
      <c r="F75" s="6">
        <v>0.15</v>
      </c>
      <c r="G75" s="4">
        <f t="shared" si="4"/>
        <v>4345.308</v>
      </c>
      <c r="H75" s="4">
        <f t="shared" si="5"/>
        <v>24623.412</v>
      </c>
    </row>
    <row r="76" spans="1:8" ht="11.25">
      <c r="A76" s="4" t="s">
        <v>107</v>
      </c>
      <c r="B76" s="4">
        <v>26999.83</v>
      </c>
      <c r="C76" s="4">
        <v>0</v>
      </c>
      <c r="D76" s="4">
        <v>1379</v>
      </c>
      <c r="E76" s="4">
        <f t="shared" si="3"/>
        <v>28378.83</v>
      </c>
      <c r="F76" s="6">
        <v>0.15</v>
      </c>
      <c r="G76" s="4">
        <f t="shared" si="4"/>
        <v>4256.8245</v>
      </c>
      <c r="H76" s="4">
        <f t="shared" si="5"/>
        <v>24122.005500000003</v>
      </c>
    </row>
    <row r="77" spans="1:8" ht="11.25">
      <c r="A77" s="4" t="s">
        <v>108</v>
      </c>
      <c r="B77" s="4">
        <v>296</v>
      </c>
      <c r="C77" s="4">
        <v>0</v>
      </c>
      <c r="D77" s="4"/>
      <c r="E77" s="4">
        <f t="shared" si="3"/>
        <v>296</v>
      </c>
      <c r="F77" s="6">
        <v>0.6</v>
      </c>
      <c r="G77" s="4">
        <f t="shared" si="4"/>
        <v>177.6</v>
      </c>
      <c r="H77" s="4">
        <f t="shared" si="5"/>
        <v>118.4</v>
      </c>
    </row>
    <row r="78" spans="1:8" ht="11.25">
      <c r="A78" s="4" t="s">
        <v>109</v>
      </c>
      <c r="B78" s="4">
        <v>111994.73</v>
      </c>
      <c r="C78" s="4">
        <v>0</v>
      </c>
      <c r="D78" s="4"/>
      <c r="E78" s="4">
        <f t="shared" si="3"/>
        <v>111994.73</v>
      </c>
      <c r="F78" s="6">
        <v>0.15</v>
      </c>
      <c r="G78" s="4">
        <f t="shared" si="4"/>
        <v>16799.209499999997</v>
      </c>
      <c r="H78" s="4">
        <f t="shared" si="5"/>
        <v>95195.5205</v>
      </c>
    </row>
    <row r="79" spans="1:8" ht="11.25">
      <c r="A79" s="4" t="s">
        <v>110</v>
      </c>
      <c r="B79" s="4">
        <v>1910.29</v>
      </c>
      <c r="C79" s="4">
        <v>0</v>
      </c>
      <c r="D79" s="4"/>
      <c r="E79" s="4">
        <f t="shared" si="3"/>
        <v>1910.29</v>
      </c>
      <c r="F79" s="6">
        <v>0.15</v>
      </c>
      <c r="G79" s="4">
        <f t="shared" si="4"/>
        <v>286.5435</v>
      </c>
      <c r="H79" s="4">
        <f t="shared" si="5"/>
        <v>1623.7465</v>
      </c>
    </row>
    <row r="80" spans="1:8" ht="11.25">
      <c r="A80" s="4"/>
      <c r="B80" s="4"/>
      <c r="C80" s="4"/>
      <c r="D80" s="4"/>
      <c r="E80" s="4"/>
      <c r="F80" s="6"/>
      <c r="G80" s="4"/>
      <c r="H80" s="4"/>
    </row>
    <row r="81" spans="1:8" ht="11.25">
      <c r="A81" s="7"/>
      <c r="B81" s="7">
        <f>SUM(B47:B80)</f>
        <v>2938941.54</v>
      </c>
      <c r="C81" s="7">
        <f>SUM(C47:C80)</f>
        <v>0</v>
      </c>
      <c r="D81" s="7">
        <f>SUM(D47:D80)</f>
        <v>506141</v>
      </c>
      <c r="E81" s="7">
        <f>SUM(E47:E80)</f>
        <v>3445082.54</v>
      </c>
      <c r="F81" s="8"/>
      <c r="G81" s="7">
        <f>SUM(G47:G80)</f>
        <v>222548.78399999999</v>
      </c>
      <c r="H81" s="7">
        <f>SUM(H47:H80)</f>
        <v>3222533.7559999996</v>
      </c>
    </row>
    <row r="82" spans="1:8" ht="11.25">
      <c r="A82" s="4"/>
      <c r="B82" s="4"/>
      <c r="C82" s="4"/>
      <c r="D82" s="4"/>
      <c r="E82" s="4"/>
      <c r="F82" s="6"/>
      <c r="G82" s="4"/>
      <c r="H82" s="4"/>
    </row>
    <row r="83" spans="1:8" ht="11.25">
      <c r="A83" s="4"/>
      <c r="B83" s="4"/>
      <c r="C83" s="4"/>
      <c r="D83" s="4"/>
      <c r="E83" s="4"/>
      <c r="F83" s="6"/>
      <c r="G83" s="4"/>
      <c r="H83" s="4"/>
    </row>
    <row r="84" spans="1:8" ht="11.25">
      <c r="A84" s="4"/>
      <c r="B84" s="4"/>
      <c r="C84" s="4"/>
      <c r="D84" s="4"/>
      <c r="E84" s="4"/>
      <c r="F84" s="6"/>
      <c r="G84" s="4"/>
      <c r="H84" s="4"/>
    </row>
    <row r="85" spans="1:8" ht="11.25">
      <c r="A85" s="4"/>
      <c r="B85" s="4"/>
      <c r="C85" s="4"/>
      <c r="D85" s="4" t="s">
        <v>273</v>
      </c>
      <c r="E85" s="4"/>
      <c r="F85" s="6"/>
      <c r="G85" s="4"/>
      <c r="H85" s="4"/>
    </row>
    <row r="86" spans="1:8" ht="11.25">
      <c r="A86" s="4"/>
      <c r="B86" s="4"/>
      <c r="C86" s="4"/>
      <c r="D86" s="4"/>
      <c r="E86" s="4"/>
      <c r="F86" s="6"/>
      <c r="G86" s="4"/>
      <c r="H86" s="4"/>
    </row>
    <row r="87" spans="1:8" ht="11.25">
      <c r="A87" s="4"/>
      <c r="B87" s="4"/>
      <c r="C87" s="4"/>
      <c r="D87" s="4"/>
      <c r="E87" s="4"/>
      <c r="F87" s="6"/>
      <c r="G87" s="4"/>
      <c r="H87" s="4"/>
    </row>
    <row r="88" spans="1:8" ht="11.25">
      <c r="A88" s="5" t="s">
        <v>44</v>
      </c>
      <c r="B88" s="5" t="s">
        <v>45</v>
      </c>
      <c r="C88" s="5" t="s">
        <v>146</v>
      </c>
      <c r="D88" s="5" t="s">
        <v>147</v>
      </c>
      <c r="E88" s="5" t="s">
        <v>148</v>
      </c>
      <c r="F88" s="5" t="s">
        <v>149</v>
      </c>
      <c r="G88" s="5" t="s">
        <v>150</v>
      </c>
      <c r="H88" s="5" t="s">
        <v>46</v>
      </c>
    </row>
    <row r="89" spans="1:8" ht="11.25">
      <c r="A89" s="4"/>
      <c r="B89" s="4"/>
      <c r="C89" s="4"/>
      <c r="D89" s="4"/>
      <c r="E89" s="4"/>
      <c r="F89" s="4"/>
      <c r="G89" s="4"/>
      <c r="H89" s="4"/>
    </row>
    <row r="90" spans="1:8" ht="11.25">
      <c r="A90" s="7"/>
      <c r="B90" s="7">
        <f>SUM(B81)</f>
        <v>2938941.54</v>
      </c>
      <c r="C90" s="7">
        <f aca="true" t="shared" si="6" ref="C90:H90">SUM(C81)</f>
        <v>0</v>
      </c>
      <c r="D90" s="7">
        <f t="shared" si="6"/>
        <v>506141</v>
      </c>
      <c r="E90" s="7">
        <f t="shared" si="6"/>
        <v>3445082.54</v>
      </c>
      <c r="F90" s="7"/>
      <c r="G90" s="7">
        <f t="shared" si="6"/>
        <v>222548.78399999999</v>
      </c>
      <c r="H90" s="7">
        <f t="shared" si="6"/>
        <v>3222533.7559999996</v>
      </c>
    </row>
    <row r="91" spans="1:8" ht="11.25">
      <c r="A91" s="4"/>
      <c r="B91" s="4"/>
      <c r="C91" s="4"/>
      <c r="D91" s="4"/>
      <c r="E91" s="4"/>
      <c r="F91" s="6"/>
      <c r="G91" s="4"/>
      <c r="H91" s="4"/>
    </row>
    <row r="92" spans="1:8" ht="11.25">
      <c r="A92" s="4" t="s">
        <v>174</v>
      </c>
      <c r="B92" s="4">
        <v>33840</v>
      </c>
      <c r="C92" s="4">
        <v>0</v>
      </c>
      <c r="D92" s="4"/>
      <c r="E92" s="4">
        <f t="shared" si="3"/>
        <v>33840</v>
      </c>
      <c r="F92" s="6">
        <v>0</v>
      </c>
      <c r="G92" s="4">
        <f t="shared" si="4"/>
        <v>0</v>
      </c>
      <c r="H92" s="4">
        <f t="shared" si="5"/>
        <v>33840</v>
      </c>
    </row>
    <row r="93" spans="1:8" ht="11.25">
      <c r="A93" s="4" t="s">
        <v>175</v>
      </c>
      <c r="B93" s="4">
        <v>3680</v>
      </c>
      <c r="C93" s="4"/>
      <c r="D93" s="4"/>
      <c r="E93" s="4">
        <f>SUM(B93-C93+D93)</f>
        <v>3680</v>
      </c>
      <c r="F93" s="6">
        <v>0.6</v>
      </c>
      <c r="G93" s="4">
        <f aca="true" t="shared" si="7" ref="G93:G99">SUM(E93*F93)</f>
        <v>2208</v>
      </c>
      <c r="H93" s="4">
        <f aca="true" t="shared" si="8" ref="H93:H99">SUM(E93-G93)</f>
        <v>1472</v>
      </c>
    </row>
    <row r="94" spans="1:8" ht="11.25">
      <c r="A94" s="4" t="s">
        <v>176</v>
      </c>
      <c r="B94" s="4">
        <v>2146.25</v>
      </c>
      <c r="C94" s="4">
        <v>0</v>
      </c>
      <c r="D94" s="4"/>
      <c r="E94" s="4">
        <f>SUM(B94-C94+D94)</f>
        <v>2146.25</v>
      </c>
      <c r="F94" s="6">
        <v>0.15</v>
      </c>
      <c r="G94" s="4">
        <f t="shared" si="7"/>
        <v>321.9375</v>
      </c>
      <c r="H94" s="4">
        <f t="shared" si="8"/>
        <v>1824.3125</v>
      </c>
    </row>
    <row r="95" spans="1:8" ht="11.25">
      <c r="A95" s="4" t="s">
        <v>65</v>
      </c>
      <c r="B95" s="4">
        <v>156941</v>
      </c>
      <c r="C95" s="4"/>
      <c r="D95" s="4"/>
      <c r="E95" s="4">
        <f>SUM(B95-C95+D95)</f>
        <v>156941</v>
      </c>
      <c r="F95" s="6"/>
      <c r="G95" s="4">
        <f t="shared" si="7"/>
        <v>0</v>
      </c>
      <c r="H95" s="4">
        <f t="shared" si="8"/>
        <v>156941</v>
      </c>
    </row>
    <row r="96" spans="1:8" ht="11.25">
      <c r="A96" s="4" t="s">
        <v>204</v>
      </c>
      <c r="B96" s="4"/>
      <c r="C96" s="4"/>
      <c r="D96" s="4">
        <v>14500</v>
      </c>
      <c r="E96" s="4">
        <f>SUM(D96)</f>
        <v>14500</v>
      </c>
      <c r="F96" s="6">
        <v>0.15</v>
      </c>
      <c r="G96" s="4">
        <f>SUM(E96*F96)</f>
        <v>2175</v>
      </c>
      <c r="H96" s="4">
        <f>SUM(E96-G96)</f>
        <v>12325</v>
      </c>
    </row>
    <row r="97" spans="1:8" ht="11.25">
      <c r="A97" s="4" t="s">
        <v>205</v>
      </c>
      <c r="B97" s="4"/>
      <c r="C97" s="4"/>
      <c r="D97" s="4">
        <v>1972910</v>
      </c>
      <c r="E97" s="4">
        <f aca="true" t="shared" si="9" ref="E97:E102">SUM(B97-C97+D97)</f>
        <v>1972910</v>
      </c>
      <c r="F97" s="6"/>
      <c r="G97" s="4">
        <f t="shared" si="7"/>
        <v>0</v>
      </c>
      <c r="H97" s="4">
        <f t="shared" si="8"/>
        <v>1972910</v>
      </c>
    </row>
    <row r="98" spans="1:8" ht="11.25">
      <c r="A98" s="4" t="s">
        <v>206</v>
      </c>
      <c r="B98" s="4"/>
      <c r="C98" s="4"/>
      <c r="D98" s="4">
        <v>183939</v>
      </c>
      <c r="E98" s="4">
        <f t="shared" si="9"/>
        <v>183939</v>
      </c>
      <c r="F98" s="6"/>
      <c r="G98" s="4">
        <f t="shared" si="7"/>
        <v>0</v>
      </c>
      <c r="H98" s="4">
        <f t="shared" si="8"/>
        <v>183939</v>
      </c>
    </row>
    <row r="99" spans="1:8" ht="11.25">
      <c r="A99" s="4" t="s">
        <v>270</v>
      </c>
      <c r="B99" s="4">
        <v>0</v>
      </c>
      <c r="C99" s="4">
        <v>0</v>
      </c>
      <c r="D99" s="4">
        <v>500</v>
      </c>
      <c r="E99" s="4">
        <f t="shared" si="9"/>
        <v>500</v>
      </c>
      <c r="F99" s="6">
        <v>0.6</v>
      </c>
      <c r="G99" s="4">
        <f t="shared" si="7"/>
        <v>300</v>
      </c>
      <c r="H99" s="4">
        <f t="shared" si="8"/>
        <v>200</v>
      </c>
    </row>
    <row r="100" spans="1:8" ht="11.25">
      <c r="A100" s="4" t="s">
        <v>269</v>
      </c>
      <c r="B100" s="4">
        <v>0</v>
      </c>
      <c r="C100" s="4">
        <v>0</v>
      </c>
      <c r="D100" s="4">
        <v>3120</v>
      </c>
      <c r="E100" s="4">
        <f t="shared" si="9"/>
        <v>3120</v>
      </c>
      <c r="F100" s="6">
        <v>0.15</v>
      </c>
      <c r="G100" s="4">
        <f>SUM(E100*F100)</f>
        <v>468</v>
      </c>
      <c r="H100" s="4">
        <f>SUM(E100-G100)</f>
        <v>2652</v>
      </c>
    </row>
    <row r="101" spans="1:8" ht="11.25">
      <c r="A101" s="4" t="s">
        <v>271</v>
      </c>
      <c r="B101" s="4">
        <v>0</v>
      </c>
      <c r="C101" s="4">
        <v>0</v>
      </c>
      <c r="D101" s="4">
        <v>7000</v>
      </c>
      <c r="E101" s="4">
        <f t="shared" si="9"/>
        <v>7000</v>
      </c>
      <c r="F101" s="6">
        <v>0.6</v>
      </c>
      <c r="G101" s="4">
        <f>SUM(E101*F101)</f>
        <v>4200</v>
      </c>
      <c r="H101" s="4">
        <f>SUM(E101-G101)</f>
        <v>2800</v>
      </c>
    </row>
    <row r="102" spans="1:8" ht="11.25">
      <c r="A102" s="4" t="s">
        <v>272</v>
      </c>
      <c r="B102" s="4">
        <v>0</v>
      </c>
      <c r="C102" s="4">
        <v>0</v>
      </c>
      <c r="D102" s="4">
        <v>8756</v>
      </c>
      <c r="E102" s="4">
        <f t="shared" si="9"/>
        <v>8756</v>
      </c>
      <c r="F102" s="6">
        <v>0.15</v>
      </c>
      <c r="G102" s="4">
        <f>SUM(E102*F102)</f>
        <v>1313.3999999999999</v>
      </c>
      <c r="H102" s="4">
        <f>SUM(E102-G102)</f>
        <v>7442.6</v>
      </c>
    </row>
    <row r="103" spans="1:8" ht="11.25">
      <c r="A103" s="4"/>
      <c r="B103" s="4"/>
      <c r="C103" s="4"/>
      <c r="D103" s="4"/>
      <c r="E103" s="4"/>
      <c r="F103" s="4"/>
      <c r="G103" s="4"/>
      <c r="H103" s="4"/>
    </row>
    <row r="104" spans="1:8" ht="11.25">
      <c r="A104" s="7"/>
      <c r="B104" s="7">
        <f>SUM(B90:B103)</f>
        <v>3135548.79</v>
      </c>
      <c r="C104" s="7"/>
      <c r="D104" s="7">
        <f>SUM(D90:D102)</f>
        <v>2696866</v>
      </c>
      <c r="E104" s="7">
        <f>SUM(E90:E102)</f>
        <v>5832414.79</v>
      </c>
      <c r="F104" s="7"/>
      <c r="G104" s="7">
        <f>SUM(G90:G103)</f>
        <v>233535.12149999998</v>
      </c>
      <c r="H104" s="7">
        <f>SUM(H90:H103)</f>
        <v>5598879.668499999</v>
      </c>
    </row>
    <row r="105" spans="1:8" ht="11.25">
      <c r="A105" s="4"/>
      <c r="B105" s="4"/>
      <c r="C105" s="4"/>
      <c r="D105" s="4"/>
      <c r="E105" s="4"/>
      <c r="F105" s="4"/>
      <c r="G105" s="4"/>
      <c r="H105" s="4"/>
    </row>
    <row r="106" spans="1:8" ht="11.25">
      <c r="A106" s="4"/>
      <c r="B106" s="4"/>
      <c r="C106" s="4"/>
      <c r="D106" s="4"/>
      <c r="E106" s="4"/>
      <c r="F106" s="4"/>
      <c r="G106" s="4"/>
      <c r="H106" s="4"/>
    </row>
    <row r="107" spans="1:8" ht="11.25">
      <c r="A107" s="4"/>
      <c r="B107" s="4"/>
      <c r="C107" s="4"/>
      <c r="D107" s="4"/>
      <c r="E107" s="4"/>
      <c r="F107" s="4"/>
      <c r="G107" s="4"/>
      <c r="H107" s="4"/>
    </row>
    <row r="108" spans="1:8" ht="11.25">
      <c r="A108" s="4"/>
      <c r="B108" s="4"/>
      <c r="C108" s="4"/>
      <c r="D108" s="4"/>
      <c r="E108" s="4"/>
      <c r="F108" s="4"/>
      <c r="G108" s="4"/>
      <c r="H108" s="4"/>
    </row>
    <row r="109" spans="1:8" ht="11.25">
      <c r="A109" s="4"/>
      <c r="B109" s="4"/>
      <c r="C109" s="4"/>
      <c r="D109" s="4"/>
      <c r="E109" s="4"/>
      <c r="F109" s="4"/>
      <c r="G109" s="4"/>
      <c r="H109" s="4"/>
    </row>
    <row r="110" spans="1:8" ht="11.25">
      <c r="A110" s="4"/>
      <c r="B110" s="4"/>
      <c r="C110" s="4"/>
      <c r="D110" s="4"/>
      <c r="E110" s="4"/>
      <c r="F110" s="4"/>
      <c r="G110" s="4"/>
      <c r="H110" s="4"/>
    </row>
    <row r="111" spans="1:8" ht="11.25">
      <c r="A111" s="4"/>
      <c r="B111" s="4"/>
      <c r="C111" s="4"/>
      <c r="D111" s="4"/>
      <c r="E111" s="4"/>
      <c r="F111" s="4"/>
      <c r="G111" s="4"/>
      <c r="H111" s="4"/>
    </row>
    <row r="112" spans="1:8" ht="11.25">
      <c r="A112" s="4"/>
      <c r="B112" s="4"/>
      <c r="C112" s="4"/>
      <c r="D112" s="4"/>
      <c r="E112" s="4"/>
      <c r="F112" s="4"/>
      <c r="G112" s="4"/>
      <c r="H112" s="4"/>
    </row>
    <row r="113" spans="1:8" ht="11.25">
      <c r="A113" s="4"/>
      <c r="B113" s="4"/>
      <c r="C113" s="4"/>
      <c r="D113" s="4"/>
      <c r="E113" s="4"/>
      <c r="F113" s="4"/>
      <c r="G113" s="4"/>
      <c r="H113" s="4"/>
    </row>
    <row r="114" spans="1:8" ht="11.25">
      <c r="A114" s="4"/>
      <c r="B114" s="4"/>
      <c r="C114" s="4"/>
      <c r="D114" s="4"/>
      <c r="E114" s="4"/>
      <c r="F114" s="4"/>
      <c r="G114" s="4"/>
      <c r="H114" s="4"/>
    </row>
    <row r="115" spans="1:8" ht="11.25">
      <c r="A115" s="4"/>
      <c r="B115" s="4"/>
      <c r="C115" s="4"/>
      <c r="D115" s="4"/>
      <c r="E115" s="4"/>
      <c r="F115" s="4"/>
      <c r="G115" s="4"/>
      <c r="H115" s="4"/>
    </row>
    <row r="116" spans="1:8" ht="11.25">
      <c r="A116" s="4"/>
      <c r="B116" s="4"/>
      <c r="C116" s="4"/>
      <c r="D116" s="4"/>
      <c r="E116" s="4"/>
      <c r="F116" s="4"/>
      <c r="G116" s="4"/>
      <c r="H116" s="4"/>
    </row>
    <row r="117" spans="1:8" ht="11.25">
      <c r="A117" s="4"/>
      <c r="B117" s="4"/>
      <c r="C117" s="4"/>
      <c r="D117" s="4"/>
      <c r="E117" s="4"/>
      <c r="F117" s="4"/>
      <c r="G117" s="4"/>
      <c r="H117" s="4"/>
    </row>
    <row r="118" spans="1:8" ht="11.25">
      <c r="A118" s="4"/>
      <c r="B118" s="4"/>
      <c r="C118" s="4"/>
      <c r="D118" s="4"/>
      <c r="E118" s="4"/>
      <c r="F118" s="4"/>
      <c r="G118" s="4"/>
      <c r="H118" s="4"/>
    </row>
    <row r="119" spans="1:8" ht="11.25">
      <c r="A119" s="4"/>
      <c r="B119" s="4"/>
      <c r="C119" s="4"/>
      <c r="D119" s="4"/>
      <c r="E119" s="4"/>
      <c r="F119" s="4"/>
      <c r="G119" s="4"/>
      <c r="H119" s="4"/>
    </row>
    <row r="120" spans="1:8" ht="11.25">
      <c r="A120" s="4"/>
      <c r="B120" s="4"/>
      <c r="C120" s="4"/>
      <c r="D120" s="4"/>
      <c r="E120" s="4"/>
      <c r="F120" s="4"/>
      <c r="G120" s="4"/>
      <c r="H120" s="4"/>
    </row>
    <row r="121" spans="1:8" ht="11.25">
      <c r="A121" s="4"/>
      <c r="B121" s="4"/>
      <c r="C121" s="4"/>
      <c r="D121" s="4"/>
      <c r="E121" s="4"/>
      <c r="F121" s="4"/>
      <c r="G121" s="4"/>
      <c r="H121" s="4"/>
    </row>
    <row r="122" spans="1:8" ht="11.25">
      <c r="A122" s="4"/>
      <c r="B122" s="4"/>
      <c r="C122" s="4"/>
      <c r="D122" s="4"/>
      <c r="E122" s="4"/>
      <c r="F122" s="4"/>
      <c r="G122" s="4"/>
      <c r="H122" s="4"/>
    </row>
    <row r="123" spans="1:8" ht="11.25">
      <c r="A123" s="4"/>
      <c r="B123" s="4"/>
      <c r="C123" s="4"/>
      <c r="D123" s="4"/>
      <c r="E123" s="4"/>
      <c r="F123" s="4"/>
      <c r="G123" s="4"/>
      <c r="H123" s="4"/>
    </row>
    <row r="124" spans="1:8" ht="11.25">
      <c r="A124" s="4"/>
      <c r="B124" s="4"/>
      <c r="C124" s="4"/>
      <c r="D124" s="4"/>
      <c r="E124" s="4"/>
      <c r="F124" s="4"/>
      <c r="G124" s="4"/>
      <c r="H124" s="4"/>
    </row>
    <row r="125" spans="1:8" ht="11.25">
      <c r="A125" s="4"/>
      <c r="B125" s="4"/>
      <c r="C125" s="4"/>
      <c r="D125" s="4"/>
      <c r="E125" s="4"/>
      <c r="F125" s="4"/>
      <c r="G125" s="4"/>
      <c r="H125" s="4"/>
    </row>
    <row r="126" spans="1:8" ht="11.25">
      <c r="A126" s="4"/>
      <c r="B126" s="4"/>
      <c r="C126" s="4"/>
      <c r="D126" s="4"/>
      <c r="E126" s="4"/>
      <c r="F126" s="4"/>
      <c r="G126" s="4"/>
      <c r="H126" s="4"/>
    </row>
  </sheetData>
  <mergeCells count="3">
    <mergeCell ref="A2:H2"/>
    <mergeCell ref="A4:H4"/>
    <mergeCell ref="A1:H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H.RAMALINGAM</dc:creator>
  <cp:keywords/>
  <dc:description/>
  <cp:lastModifiedBy>systems</cp:lastModifiedBy>
  <cp:lastPrinted>2009-03-21T12:04:01Z</cp:lastPrinted>
  <dcterms:created xsi:type="dcterms:W3CDTF">2009-04-04T13:37:13Z</dcterms:created>
  <dcterms:modified xsi:type="dcterms:W3CDTF">2009-04-04T13:37:15Z</dcterms:modified>
  <cp:category/>
  <cp:version/>
  <cp:contentType/>
  <cp:contentStatus/>
</cp:coreProperties>
</file>