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5480" windowHeight="7440" tabRatio="729" activeTab="0"/>
  </bookViews>
  <sheets>
    <sheet name="Summary" sheetId="1" r:id="rId1"/>
    <sheet name="Main BookBank Budget" sheetId="2" r:id="rId2"/>
    <sheet name="Alia Affected BookBank Budget" sheetId="3" r:id="rId3"/>
    <sheet name="Main School List" sheetId="4" r:id="rId4"/>
    <sheet name="Alia Schools List" sheetId="5" r:id="rId5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D7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33 % of average Rs 350 per book set</t>
        </r>
      </text>
    </comment>
    <comment ref="D18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33 % of average Rs 350 per book set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7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33 % of average Rs 350 per book set</t>
        </r>
      </text>
    </comment>
    <comment ref="D17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33 % of average Rs 350 per book set</t>
        </r>
      </text>
    </comment>
  </commentList>
</comments>
</file>

<file path=xl/sharedStrings.xml><?xml version="1.0" encoding="utf-8"?>
<sst xmlns="http://schemas.openxmlformats.org/spreadsheetml/2006/main" count="123" uniqueCount="83">
  <si>
    <t>Per month</t>
  </si>
  <si>
    <t>No</t>
  </si>
  <si>
    <t>Budget details</t>
  </si>
  <si>
    <t xml:space="preserve">One Librarian salary </t>
  </si>
  <si>
    <t>One full time volunteer for book bank help</t>
  </si>
  <si>
    <t>Particulars</t>
  </si>
  <si>
    <t>No of book sets</t>
  </si>
  <si>
    <t>Price per set</t>
  </si>
  <si>
    <t xml:space="preserve">Book bank depreciation </t>
  </si>
  <si>
    <t>No of Months</t>
  </si>
  <si>
    <t>Total funds needed to support the program</t>
  </si>
  <si>
    <t>Stationery</t>
  </si>
  <si>
    <t>Total expenses (in Rupees)</t>
  </si>
  <si>
    <t>Total expenses ( in dollars)</t>
  </si>
  <si>
    <t>Total expenses ( USD)</t>
  </si>
  <si>
    <t>USD Conversion Rate</t>
  </si>
  <si>
    <t># BookSets (Existing)</t>
  </si>
  <si>
    <t>Total expenses (INR)</t>
  </si>
  <si>
    <t>Price Per set</t>
  </si>
  <si>
    <t># New Books</t>
  </si>
  <si>
    <t>Budget details (Alia Affected Regions)</t>
  </si>
  <si>
    <t>Name of the School</t>
  </si>
  <si>
    <t>Boys</t>
  </si>
  <si>
    <t>Girls</t>
  </si>
  <si>
    <t>Sl. No.</t>
  </si>
  <si>
    <t>Shibnagar Mokshoda sundari vidyamandir</t>
  </si>
  <si>
    <t>Banashyamnagar,</t>
  </si>
  <si>
    <t>Raidighi, West Bengal</t>
  </si>
  <si>
    <t>Ambikanagar High School</t>
  </si>
  <si>
    <t xml:space="preserve">Ambikanagar, </t>
  </si>
  <si>
    <t>Maipith, West Bengal</t>
  </si>
  <si>
    <t>Dakshin Kashinagar High School</t>
  </si>
  <si>
    <t>Kuyemuri</t>
  </si>
  <si>
    <t>Kuyemuri Higher secondary School</t>
  </si>
  <si>
    <t>Gurguriya</t>
  </si>
  <si>
    <t>Purba Gurguriya High School</t>
  </si>
  <si>
    <t>Bhubaneswari Jaykrishna High School</t>
  </si>
  <si>
    <t>Bhubaneswari</t>
  </si>
  <si>
    <t>Khagendranath Smriti M.H School</t>
  </si>
  <si>
    <t>Jharkhali</t>
  </si>
  <si>
    <t>Herobhanga Vidyasagar Bidyamandir</t>
  </si>
  <si>
    <t>Basanti, West Bengal</t>
  </si>
  <si>
    <t>Total Students to be covered under MERP project</t>
  </si>
  <si>
    <t>Main Book Bank</t>
  </si>
  <si>
    <t>Alia Book Bank</t>
  </si>
  <si>
    <t>INR</t>
  </si>
  <si>
    <t>Total Requested:</t>
  </si>
  <si>
    <t>USD$</t>
  </si>
  <si>
    <t>Budget details (Main Areas)</t>
  </si>
  <si>
    <t>Town</t>
  </si>
  <si>
    <t>Total</t>
  </si>
  <si>
    <t>Panchyat</t>
  </si>
  <si>
    <t>Administrative and communication</t>
  </si>
  <si>
    <t>Numkhana, West Benga</t>
  </si>
  <si>
    <t>Previous Year Balance</t>
  </si>
  <si>
    <t>* Administrative and communication expense is necessary as the schools are spread over a larger region</t>
  </si>
  <si>
    <t>Total Book Set</t>
  </si>
  <si>
    <t>New Book Sets Required</t>
  </si>
  <si>
    <t>Existing Book Set</t>
  </si>
  <si>
    <t>Nagendrapur HK High School</t>
  </si>
  <si>
    <t>Nagendrapur High School</t>
  </si>
  <si>
    <t>Babujan Shipahi School</t>
  </si>
  <si>
    <t>Jagendrapur High school</t>
  </si>
  <si>
    <t>IIMC high school</t>
  </si>
  <si>
    <t>Santosh Gharoi Balika Vidyalay (Girls)</t>
  </si>
  <si>
    <t>Book Set (Boys)</t>
  </si>
  <si>
    <t>Book Set (Girls)</t>
  </si>
  <si>
    <t>~2000</t>
  </si>
  <si>
    <t>Library Building maintenace (paints, plastering)</t>
  </si>
  <si>
    <t>Sagar</t>
  </si>
  <si>
    <t>pathar</t>
  </si>
  <si>
    <t>Debnagar High school</t>
  </si>
  <si>
    <t>Mukti Book Bank  budget for 2012-13</t>
  </si>
  <si>
    <t>(@45 Rs)</t>
  </si>
  <si>
    <t>Extra Capital Expenses</t>
  </si>
  <si>
    <t>Laptop for book recording.</t>
  </si>
  <si>
    <t>Note: Breakdown Not currently Available - should have complete breakdwon from status report by end of March 2012</t>
  </si>
  <si>
    <t>* For 2012, cost is the replacement of booksets, no new booksets will be procurred</t>
  </si>
  <si>
    <t>2011-2012</t>
  </si>
  <si>
    <t>In INR</t>
  </si>
  <si>
    <t>In USD</t>
  </si>
  <si>
    <t>Increase from 2011-2012</t>
  </si>
  <si>
    <t>Library Building Maintenace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</si>
</sst>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0.00000"/>
    <numFmt numFmtId="174" formatCode="0.0000"/>
    <numFmt numFmtId="175" formatCode="0.000"/>
    <numFmt numFmtId="176" formatCode="0.0"/>
    <numFmt numFmtId="177" formatCode="&quot;$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%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77" fontId="1" fillId="33" borderId="0" xfId="0" applyNumberFormat="1" applyFont="1" applyFill="1" applyAlignment="1">
      <alignment horizontal="center" wrapText="1"/>
    </xf>
    <xf numFmtId="43" fontId="0" fillId="0" borderId="0" xfId="42" applyFont="1" applyAlignment="1">
      <alignment/>
    </xf>
    <xf numFmtId="43" fontId="0" fillId="0" borderId="0" xfId="42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4" fontId="1" fillId="0" borderId="0" xfId="46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44" fontId="0" fillId="0" borderId="0" xfId="46" applyFont="1" applyAlignment="1">
      <alignment/>
    </xf>
    <xf numFmtId="44" fontId="0" fillId="0" borderId="0" xfId="46" applyAlignment="1">
      <alignment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1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9" fontId="0" fillId="0" borderId="0" xfId="63" applyFont="1" applyAlignment="1">
      <alignment/>
    </xf>
    <xf numFmtId="44" fontId="1" fillId="0" borderId="0" xfId="48" applyFont="1" applyAlignment="1">
      <alignment/>
    </xf>
    <xf numFmtId="9" fontId="1" fillId="0" borderId="0" xfId="63" applyFont="1" applyAlignment="1">
      <alignment horizontal="center"/>
    </xf>
    <xf numFmtId="10" fontId="1" fillId="0" borderId="0" xfId="63" applyNumberFormat="1" applyFont="1" applyAlignment="1">
      <alignment/>
    </xf>
    <xf numFmtId="0" fontId="1" fillId="0" borderId="10" xfId="0" applyFont="1" applyBorder="1" applyAlignment="1">
      <alignment/>
    </xf>
    <xf numFmtId="9" fontId="1" fillId="0" borderId="10" xfId="63" applyFont="1" applyBorder="1" applyAlignment="1">
      <alignment/>
    </xf>
    <xf numFmtId="44" fontId="1" fillId="0" borderId="10" xfId="46" applyFont="1" applyBorder="1" applyAlignment="1">
      <alignment/>
    </xf>
    <xf numFmtId="44" fontId="1" fillId="0" borderId="10" xfId="48" applyFont="1" applyBorder="1" applyAlignment="1">
      <alignment/>
    </xf>
    <xf numFmtId="4" fontId="1" fillId="0" borderId="10" xfId="0" applyNumberFormat="1" applyFont="1" applyBorder="1" applyAlignment="1">
      <alignment/>
    </xf>
    <xf numFmtId="43" fontId="0" fillId="0" borderId="0" xfId="44" applyFont="1" applyAlignment="1">
      <alignment/>
    </xf>
    <xf numFmtId="44" fontId="0" fillId="0" borderId="0" xfId="48" applyFont="1" applyAlignment="1">
      <alignment/>
    </xf>
    <xf numFmtId="14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 wrapText="1"/>
    </xf>
    <xf numFmtId="43" fontId="0" fillId="34" borderId="10" xfId="42" applyFont="1" applyFill="1" applyBorder="1" applyAlignment="1">
      <alignment/>
    </xf>
    <xf numFmtId="43" fontId="1" fillId="34" borderId="10" xfId="42" applyFont="1" applyFill="1" applyBorder="1" applyAlignment="1">
      <alignment horizontal="right"/>
    </xf>
    <xf numFmtId="44" fontId="1" fillId="34" borderId="10" xfId="46" applyFont="1" applyFill="1" applyBorder="1" applyAlignment="1">
      <alignment/>
    </xf>
    <xf numFmtId="1" fontId="0" fillId="34" borderId="10" xfId="0" applyNumberFormat="1" applyFill="1" applyBorder="1" applyAlignment="1">
      <alignment horizontal="right"/>
    </xf>
    <xf numFmtId="43" fontId="0" fillId="34" borderId="10" xfId="42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35" borderId="0" xfId="63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K12" sqref="K12"/>
    </sheetView>
  </sheetViews>
  <sheetFormatPr defaultColWidth="8.8515625" defaultRowHeight="12.75"/>
  <cols>
    <col min="1" max="1" width="8.8515625" style="0" customWidth="1"/>
    <col min="2" max="2" width="24.28125" style="0" bestFit="1" customWidth="1"/>
    <col min="3" max="3" width="3.00390625" style="0" bestFit="1" customWidth="1"/>
    <col min="4" max="4" width="15.421875" style="0" customWidth="1"/>
    <col min="5" max="5" width="11.28125" style="0" bestFit="1" customWidth="1"/>
    <col min="6" max="6" width="8.8515625" style="0" customWidth="1"/>
    <col min="7" max="7" width="10.140625" style="0" bestFit="1" customWidth="1"/>
    <col min="8" max="8" width="11.28125" style="0" bestFit="1" customWidth="1"/>
    <col min="9" max="9" width="11.421875" style="26" customWidth="1"/>
    <col min="10" max="10" width="14.00390625" style="0" customWidth="1"/>
  </cols>
  <sheetData>
    <row r="1" spans="1:8" ht="23.25">
      <c r="A1" s="44" t="s">
        <v>72</v>
      </c>
      <c r="B1" s="44"/>
      <c r="C1" s="44"/>
      <c r="D1" s="44"/>
      <c r="E1" s="44"/>
      <c r="F1" s="44"/>
      <c r="G1" s="44"/>
      <c r="H1" s="6"/>
    </row>
    <row r="2" spans="1:8" ht="20.25">
      <c r="A2" s="45" t="s">
        <v>2</v>
      </c>
      <c r="B2" s="45"/>
      <c r="C2" s="45"/>
      <c r="D2" s="45"/>
      <c r="E2" s="45"/>
      <c r="F2" s="45"/>
      <c r="G2" s="45"/>
      <c r="H2" s="6"/>
    </row>
    <row r="3" spans="1:8" ht="20.25">
      <c r="A3" s="4"/>
      <c r="B3" s="4"/>
      <c r="C3" s="4"/>
      <c r="D3" s="4"/>
      <c r="E3" s="4"/>
      <c r="F3" s="4"/>
      <c r="G3" s="4"/>
      <c r="H3" s="23" t="s">
        <v>73</v>
      </c>
    </row>
    <row r="4" spans="2:10" ht="12.75">
      <c r="B4" s="3" t="s">
        <v>15</v>
      </c>
      <c r="C4" s="3">
        <v>50</v>
      </c>
      <c r="G4" s="46" t="s">
        <v>78</v>
      </c>
      <c r="H4" s="47"/>
      <c r="I4" s="48" t="s">
        <v>81</v>
      </c>
      <c r="J4" s="49"/>
    </row>
    <row r="5" spans="4:10" s="12" customFormat="1" ht="12.75">
      <c r="D5" s="12" t="s">
        <v>45</v>
      </c>
      <c r="E5" s="12" t="s">
        <v>47</v>
      </c>
      <c r="G5" s="12" t="s">
        <v>45</v>
      </c>
      <c r="H5" s="12" t="s">
        <v>47</v>
      </c>
      <c r="I5" s="28" t="s">
        <v>79</v>
      </c>
      <c r="J5" s="12" t="s">
        <v>80</v>
      </c>
    </row>
    <row r="6" spans="2:10" s="3" customFormat="1" ht="12.75">
      <c r="B6" s="3" t="s">
        <v>43</v>
      </c>
      <c r="D6" s="15">
        <f>'Main BookBank Budget'!G12</f>
        <v>468000</v>
      </c>
      <c r="E6" s="14">
        <f>D6/C$4</f>
        <v>9360</v>
      </c>
      <c r="G6" s="15">
        <v>406000</v>
      </c>
      <c r="H6" s="27">
        <v>9022.222222222223</v>
      </c>
      <c r="I6" s="29">
        <f>(D6-G6)/G6</f>
        <v>0.15270935960591134</v>
      </c>
      <c r="J6" s="29">
        <f>(E6-H6)/H6</f>
        <v>0.03743842364532015</v>
      </c>
    </row>
    <row r="7" spans="2:10" s="3" customFormat="1" ht="12.75">
      <c r="B7" s="3" t="s">
        <v>44</v>
      </c>
      <c r="D7" s="15">
        <f>'Alia Affected BookBank Budget'!I11</f>
        <v>533580</v>
      </c>
      <c r="E7" s="14">
        <f>D7/C$4</f>
        <v>10671.6</v>
      </c>
      <c r="G7" s="15">
        <v>510000</v>
      </c>
      <c r="H7" s="27">
        <v>11333.333333333334</v>
      </c>
      <c r="I7" s="29">
        <f>(D7-G7)/G7</f>
        <v>0.04623529411764706</v>
      </c>
      <c r="J7" s="29">
        <f>(E7-H7)/H7</f>
        <v>-0.058388235294117664</v>
      </c>
    </row>
    <row r="8" spans="2:8" ht="12.75">
      <c r="B8" s="3" t="s">
        <v>54</v>
      </c>
      <c r="D8" s="16"/>
      <c r="E8" s="14">
        <v>-1200</v>
      </c>
      <c r="G8" s="16"/>
      <c r="H8" s="27">
        <v>-2000</v>
      </c>
    </row>
    <row r="9" spans="2:8" ht="12.75">
      <c r="B9" s="3"/>
      <c r="D9" s="16"/>
      <c r="E9" s="14"/>
      <c r="G9" s="16"/>
      <c r="H9" s="27"/>
    </row>
    <row r="10" spans="2:10" s="3" customFormat="1" ht="13.5" thickBot="1">
      <c r="B10" s="30" t="s">
        <v>46</v>
      </c>
      <c r="C10" s="30"/>
      <c r="D10" s="34">
        <f>SUM(D6:D7)</f>
        <v>1001580</v>
      </c>
      <c r="E10" s="32">
        <f>SUM(E6:E8)</f>
        <v>18831.6</v>
      </c>
      <c r="F10" s="30"/>
      <c r="G10" s="34">
        <v>916000</v>
      </c>
      <c r="H10" s="33">
        <v>18355.555555555555</v>
      </c>
      <c r="I10" s="31">
        <f>(D10-G10)/G10</f>
        <v>0.09342794759825328</v>
      </c>
      <c r="J10" s="31">
        <f>(E10-H10)/H10</f>
        <v>0.02593462469733653</v>
      </c>
    </row>
    <row r="11" ht="13.5" thickTop="1"/>
    <row r="13" spans="2:5" ht="12.75">
      <c r="B13" s="3" t="s">
        <v>74</v>
      </c>
      <c r="D13" s="12" t="s">
        <v>45</v>
      </c>
      <c r="E13" s="12" t="s">
        <v>47</v>
      </c>
    </row>
    <row r="14" spans="2:5" ht="12.75">
      <c r="B14" s="23" t="s">
        <v>82</v>
      </c>
      <c r="D14" s="15">
        <f>'Main BookBank Budget'!G15</f>
        <v>55000</v>
      </c>
      <c r="E14" s="14">
        <f>D14/C$4</f>
        <v>1100</v>
      </c>
    </row>
    <row r="15" spans="2:5" ht="12.75">
      <c r="B15" t="s">
        <v>75</v>
      </c>
      <c r="D15" s="15">
        <f>'Main BookBank Budget'!G16</f>
        <v>22000</v>
      </c>
      <c r="E15" s="14">
        <f>D15/C$4</f>
        <v>440</v>
      </c>
    </row>
    <row r="16" spans="2:5" ht="13.5" thickBot="1">
      <c r="B16" s="30" t="s">
        <v>46</v>
      </c>
      <c r="C16" s="30"/>
      <c r="D16" s="34">
        <f>SUM(D14:D15)</f>
        <v>77000</v>
      </c>
      <c r="E16" s="32">
        <f>SUM(E14:E15)</f>
        <v>1540</v>
      </c>
    </row>
    <row r="17" ht="13.5" thickTop="1"/>
  </sheetData>
  <sheetProtection/>
  <mergeCells count="4">
    <mergeCell ref="A1:G1"/>
    <mergeCell ref="A2:G2"/>
    <mergeCell ref="G4:H4"/>
    <mergeCell ref="I4:J4"/>
  </mergeCells>
  <printOptions gridLines="1" headings="1"/>
  <pageMargins left="0.75" right="0.75" top="1" bottom="1" header="0.5" footer="0.5"/>
  <pageSetup horizontalDpi="600" verticalDpi="600" orientation="landscape" scale="8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24"/>
  <sheetViews>
    <sheetView zoomScalePageLayoutView="0" workbookViewId="0" topLeftCell="A1">
      <selection activeCell="C35" sqref="C35"/>
    </sheetView>
  </sheetViews>
  <sheetFormatPr defaultColWidth="8.8515625" defaultRowHeight="12.75"/>
  <cols>
    <col min="1" max="1" width="3.421875" style="6" bestFit="1" customWidth="1"/>
    <col min="2" max="2" width="45.28125" style="6" bestFit="1" customWidth="1"/>
    <col min="3" max="4" width="9.8515625" style="6" customWidth="1"/>
    <col min="5" max="5" width="10.28125" style="6" bestFit="1" customWidth="1"/>
    <col min="6" max="6" width="9.8515625" style="6" customWidth="1"/>
    <col min="7" max="7" width="14.140625" style="6" customWidth="1"/>
    <col min="8" max="8" width="14.421875" style="6" customWidth="1"/>
    <col min="9" max="16384" width="8.8515625" style="6" customWidth="1"/>
  </cols>
  <sheetData>
    <row r="1" spans="1:7" ht="20.25">
      <c r="A1" s="45" t="s">
        <v>48</v>
      </c>
      <c r="B1" s="45"/>
      <c r="C1" s="45"/>
      <c r="D1" s="45"/>
      <c r="E1" s="45"/>
      <c r="F1" s="45"/>
      <c r="G1" s="45"/>
    </row>
    <row r="2" spans="1:7" ht="20.25">
      <c r="A2" s="4"/>
      <c r="B2" s="4"/>
      <c r="C2" s="4"/>
      <c r="D2" s="4"/>
      <c r="E2" s="4"/>
      <c r="F2" s="4"/>
      <c r="G2" s="4"/>
    </row>
    <row r="3" spans="2:3" ht="12.75">
      <c r="B3" s="3" t="s">
        <v>15</v>
      </c>
      <c r="C3">
        <v>49</v>
      </c>
    </row>
    <row r="4" spans="1:7" ht="20.25">
      <c r="A4" s="4"/>
      <c r="B4" s="4"/>
      <c r="C4" s="4"/>
      <c r="D4" s="4"/>
      <c r="E4" s="4"/>
      <c r="F4" s="4"/>
      <c r="G4" s="4"/>
    </row>
    <row r="5" spans="1:8" ht="44.25" customHeight="1">
      <c r="A5" s="1" t="s">
        <v>1</v>
      </c>
      <c r="B5" s="1" t="s">
        <v>5</v>
      </c>
      <c r="C5" s="5" t="s">
        <v>6</v>
      </c>
      <c r="D5" s="5" t="s">
        <v>7</v>
      </c>
      <c r="E5" s="5" t="s">
        <v>0</v>
      </c>
      <c r="F5" s="5" t="s">
        <v>9</v>
      </c>
      <c r="G5" s="5" t="s">
        <v>12</v>
      </c>
      <c r="H5" s="8" t="s">
        <v>13</v>
      </c>
    </row>
    <row r="6" ht="12.75">
      <c r="H6" s="18"/>
    </row>
    <row r="7" spans="1:8" ht="12.75">
      <c r="A7" s="7">
        <v>1</v>
      </c>
      <c r="B7" t="s">
        <v>8</v>
      </c>
      <c r="C7" s="9">
        <v>2000</v>
      </c>
      <c r="D7" s="9">
        <v>180</v>
      </c>
      <c r="E7" s="9"/>
      <c r="F7" s="9"/>
      <c r="G7" s="9">
        <f>C7*D7</f>
        <v>360000</v>
      </c>
      <c r="H7" s="18">
        <f>G7/$C3</f>
        <v>7346.938775510204</v>
      </c>
    </row>
    <row r="8" spans="1:8" ht="12.75">
      <c r="A8" s="7">
        <v>2</v>
      </c>
      <c r="B8" t="s">
        <v>3</v>
      </c>
      <c r="C8" s="9"/>
      <c r="D8" s="9"/>
      <c r="E8" s="9">
        <v>2500</v>
      </c>
      <c r="F8" s="9">
        <v>12</v>
      </c>
      <c r="G8" s="9">
        <f>E8*F8</f>
        <v>30000</v>
      </c>
      <c r="H8" s="18">
        <f>G8/$C3</f>
        <v>612.2448979591836</v>
      </c>
    </row>
    <row r="9" spans="1:8" ht="12.75">
      <c r="A9" s="7">
        <v>3</v>
      </c>
      <c r="B9" t="s">
        <v>4</v>
      </c>
      <c r="C9" s="9"/>
      <c r="D9" s="9"/>
      <c r="E9" s="9">
        <v>1500</v>
      </c>
      <c r="F9" s="9">
        <v>12</v>
      </c>
      <c r="G9" s="9">
        <f>E9*F9</f>
        <v>18000</v>
      </c>
      <c r="H9" s="18">
        <f>G9/$C3</f>
        <v>367.3469387755102</v>
      </c>
    </row>
    <row r="10" spans="1:8" ht="12.75">
      <c r="A10" s="7">
        <v>4</v>
      </c>
      <c r="B10" t="s">
        <v>11</v>
      </c>
      <c r="C10" s="9">
        <v>2000</v>
      </c>
      <c r="D10" s="9">
        <v>30</v>
      </c>
      <c r="E10" s="9"/>
      <c r="F10" s="9"/>
      <c r="G10" s="9">
        <f>C10*D10</f>
        <v>60000</v>
      </c>
      <c r="H10" s="18">
        <f>G10/$C3</f>
        <v>1224.4897959183672</v>
      </c>
    </row>
    <row r="11" spans="1:8" ht="12.75">
      <c r="A11" s="2"/>
      <c r="C11" s="9"/>
      <c r="D11" s="9"/>
      <c r="E11" s="9"/>
      <c r="F11" s="9"/>
      <c r="G11" s="9"/>
      <c r="H11" s="18"/>
    </row>
    <row r="12" spans="1:8" ht="26.25" thickBot="1">
      <c r="A12" s="37"/>
      <c r="B12" s="38" t="s">
        <v>10</v>
      </c>
      <c r="C12" s="39"/>
      <c r="D12" s="39"/>
      <c r="E12" s="39"/>
      <c r="F12" s="39"/>
      <c r="G12" s="40">
        <f>SUM(G7:G10)</f>
        <v>468000</v>
      </c>
      <c r="H12" s="41">
        <f>SUM(H7:H10)</f>
        <v>9551.020408163266</v>
      </c>
    </row>
    <row r="13" ht="13.5" thickTop="1"/>
    <row r="14" ht="12.75">
      <c r="B14" s="3" t="s">
        <v>74</v>
      </c>
    </row>
    <row r="15" spans="1:8" ht="12.75">
      <c r="A15" s="7">
        <v>5</v>
      </c>
      <c r="B15" t="s">
        <v>68</v>
      </c>
      <c r="C15" s="9">
        <v>2000</v>
      </c>
      <c r="D15" s="9">
        <v>30</v>
      </c>
      <c r="E15" s="9"/>
      <c r="F15" s="9"/>
      <c r="G15" s="9">
        <v>55000</v>
      </c>
      <c r="H15" s="18">
        <f>G15/C3</f>
        <v>1122.4489795918366</v>
      </c>
    </row>
    <row r="16" spans="1:8" ht="12" customHeight="1">
      <c r="A16" s="7">
        <v>6</v>
      </c>
      <c r="B16" t="s">
        <v>75</v>
      </c>
      <c r="C16" s="35"/>
      <c r="D16" s="35"/>
      <c r="E16" s="35"/>
      <c r="F16" s="35"/>
      <c r="G16" s="35">
        <v>22000</v>
      </c>
      <c r="H16" s="36">
        <v>488.8888888888889</v>
      </c>
    </row>
    <row r="17" ht="12.75"/>
    <row r="18" spans="1:8" ht="12.75">
      <c r="A18" s="7"/>
      <c r="C18" s="9"/>
      <c r="D18" s="9"/>
      <c r="E18" s="9"/>
      <c r="F18" s="9"/>
      <c r="G18" s="9"/>
      <c r="H18" s="9"/>
    </row>
    <row r="19" spans="1:8" ht="12.75">
      <c r="A19" s="7"/>
      <c r="C19" s="9"/>
      <c r="D19" s="9"/>
      <c r="E19" s="9"/>
      <c r="F19" s="9"/>
      <c r="G19" s="9"/>
      <c r="H19" s="9"/>
    </row>
    <row r="20" spans="1:8" ht="12.75">
      <c r="A20" s="7"/>
      <c r="C20" s="9"/>
      <c r="D20" s="9"/>
      <c r="E20" s="9"/>
      <c r="F20" s="9"/>
      <c r="G20" s="9"/>
      <c r="H20" s="9"/>
    </row>
    <row r="21" spans="1:8" ht="12.75">
      <c r="A21" s="7"/>
      <c r="C21" s="9"/>
      <c r="D21" s="9"/>
      <c r="E21" s="9"/>
      <c r="F21" s="9"/>
      <c r="G21" s="9"/>
      <c r="H21" s="9"/>
    </row>
    <row r="22" spans="1:8" ht="12.75">
      <c r="A22" s="2"/>
      <c r="B22" s="3"/>
      <c r="C22" s="9"/>
      <c r="D22" s="9"/>
      <c r="E22" s="9"/>
      <c r="F22" s="9"/>
      <c r="G22" s="9"/>
      <c r="H22" s="9"/>
    </row>
    <row r="23" spans="1:8" ht="12.75">
      <c r="A23" s="2"/>
      <c r="C23" s="9"/>
      <c r="D23" s="9"/>
      <c r="E23" s="9"/>
      <c r="F23" s="9"/>
      <c r="G23" s="9"/>
      <c r="H23" s="9"/>
    </row>
    <row r="24" ht="12.75">
      <c r="D24" s="9"/>
    </row>
    <row r="25" ht="12.75"/>
    <row r="26" ht="12.75"/>
    <row r="27" ht="12.75"/>
    <row r="28" ht="12.75"/>
  </sheetData>
  <sheetProtection/>
  <mergeCells count="1">
    <mergeCell ref="A1:G1"/>
  </mergeCells>
  <printOptions gridLines="1" headings="1"/>
  <pageMargins left="0" right="0" top="0" bottom="0" header="0" footer="0"/>
  <pageSetup horizontalDpi="300" verticalDpi="300" orientation="landscape" scale="80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22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1" width="3.7109375" style="21" bestFit="1" customWidth="1"/>
    <col min="2" max="2" width="45.00390625" style="6" customWidth="1"/>
    <col min="3" max="3" width="9.421875" style="6" bestFit="1" customWidth="1"/>
    <col min="4" max="4" width="12.57421875" style="6" bestFit="1" customWidth="1"/>
    <col min="5" max="5" width="7.7109375" style="6" bestFit="1" customWidth="1"/>
    <col min="6" max="6" width="12.57421875" style="6" bestFit="1" customWidth="1"/>
    <col min="7" max="7" width="6.7109375" style="6" bestFit="1" customWidth="1"/>
    <col min="8" max="8" width="7.421875" style="6" bestFit="1" customWidth="1"/>
    <col min="9" max="10" width="11.28125" style="6" bestFit="1" customWidth="1"/>
    <col min="11" max="16384" width="8.8515625" style="6" customWidth="1"/>
  </cols>
  <sheetData>
    <row r="1" spans="1:9" ht="20.25">
      <c r="A1" s="45" t="s">
        <v>20</v>
      </c>
      <c r="B1" s="45"/>
      <c r="C1" s="45"/>
      <c r="D1" s="45"/>
      <c r="E1" s="45"/>
      <c r="F1" s="45"/>
      <c r="G1" s="45"/>
      <c r="H1" s="45"/>
      <c r="I1" s="45"/>
    </row>
    <row r="2" spans="1:9" ht="20.25">
      <c r="A2" s="20"/>
      <c r="B2" s="4"/>
      <c r="C2" s="4"/>
      <c r="D2" s="4"/>
      <c r="E2" s="4"/>
      <c r="F2" s="4"/>
      <c r="G2" s="4"/>
      <c r="H2" s="4"/>
      <c r="I2" s="4"/>
    </row>
    <row r="3" spans="2:3" ht="12.75">
      <c r="B3" s="3" t="s">
        <v>15</v>
      </c>
      <c r="C3">
        <v>49</v>
      </c>
    </row>
    <row r="4" spans="1:9" ht="20.25">
      <c r="A4" s="20"/>
      <c r="B4" s="4"/>
      <c r="C4" s="4"/>
      <c r="D4" s="4"/>
      <c r="E4" s="4"/>
      <c r="F4" s="4"/>
      <c r="G4" s="4"/>
      <c r="H4" s="4"/>
      <c r="I4" s="4"/>
    </row>
    <row r="5" spans="1:10" ht="63.75">
      <c r="A5" s="22" t="s">
        <v>1</v>
      </c>
      <c r="B5" s="1" t="s">
        <v>5</v>
      </c>
      <c r="C5" s="5" t="s">
        <v>16</v>
      </c>
      <c r="D5" s="5" t="s">
        <v>18</v>
      </c>
      <c r="E5" s="5" t="s">
        <v>19</v>
      </c>
      <c r="F5" s="5" t="s">
        <v>18</v>
      </c>
      <c r="G5" s="5" t="s">
        <v>0</v>
      </c>
      <c r="H5" s="5" t="s">
        <v>9</v>
      </c>
      <c r="I5" s="5" t="s">
        <v>17</v>
      </c>
      <c r="J5" s="8" t="s">
        <v>14</v>
      </c>
    </row>
    <row r="6" ht="12.75"/>
    <row r="7" spans="1:10" ht="12.75">
      <c r="A7" s="21">
        <v>1</v>
      </c>
      <c r="B7" t="s">
        <v>8</v>
      </c>
      <c r="C7" s="10">
        <f>'Alia Schools List'!J15</f>
        <v>2398</v>
      </c>
      <c r="D7" s="10">
        <v>180</v>
      </c>
      <c r="E7" s="10"/>
      <c r="F7" s="10"/>
      <c r="G7" s="10"/>
      <c r="H7" s="10"/>
      <c r="I7" s="10">
        <f>C7*D7</f>
        <v>431640</v>
      </c>
      <c r="J7" s="19">
        <f>I7/$C3</f>
        <v>8808.979591836734</v>
      </c>
    </row>
    <row r="8" spans="1:10" ht="12.75">
      <c r="A8" s="21">
        <v>2</v>
      </c>
      <c r="B8" t="s">
        <v>11</v>
      </c>
      <c r="C8" s="10">
        <v>2398</v>
      </c>
      <c r="D8" s="10">
        <v>30</v>
      </c>
      <c r="E8" s="10"/>
      <c r="F8" s="10"/>
      <c r="G8" s="10"/>
      <c r="H8" s="10"/>
      <c r="I8" s="10">
        <f>C8*D8</f>
        <v>71940</v>
      </c>
      <c r="J8" s="19">
        <f>I8/$C3</f>
        <v>1468.1632653061224</v>
      </c>
    </row>
    <row r="9" spans="1:10" ht="12.75">
      <c r="A9" s="21">
        <v>3</v>
      </c>
      <c r="B9" s="3" t="s">
        <v>52</v>
      </c>
      <c r="C9" s="10"/>
      <c r="D9" s="10"/>
      <c r="E9" s="10"/>
      <c r="F9" s="10"/>
      <c r="G9" s="10"/>
      <c r="H9" s="10"/>
      <c r="I9" s="10">
        <v>30000</v>
      </c>
      <c r="J9" s="19">
        <f>I9/$C$3</f>
        <v>612.2448979591836</v>
      </c>
    </row>
    <row r="10" spans="3:10" ht="12.75">
      <c r="C10" s="10"/>
      <c r="D10" s="10"/>
      <c r="E10" s="10"/>
      <c r="F10" s="10"/>
      <c r="G10" s="10"/>
      <c r="H10" s="10"/>
      <c r="I10" s="10"/>
      <c r="J10" s="19"/>
    </row>
    <row r="11" spans="1:10" ht="26.25" thickBot="1">
      <c r="A11" s="42"/>
      <c r="B11" s="38" t="s">
        <v>10</v>
      </c>
      <c r="C11" s="43"/>
      <c r="D11" s="43"/>
      <c r="E11" s="43"/>
      <c r="F11" s="43"/>
      <c r="G11" s="43"/>
      <c r="H11" s="43"/>
      <c r="I11" s="40">
        <f>SUM(I7:I10)</f>
        <v>533580</v>
      </c>
      <c r="J11" s="41">
        <f>SUM(J7:J9)</f>
        <v>10889.387755102041</v>
      </c>
    </row>
    <row r="12" ht="13.5" thickTop="1"/>
    <row r="13" ht="12.75">
      <c r="B13" s="17" t="s">
        <v>55</v>
      </c>
    </row>
    <row r="14" ht="12.75">
      <c r="B14" s="6" t="s">
        <v>77</v>
      </c>
    </row>
    <row r="15" ht="12" customHeight="1"/>
    <row r="16" ht="12.75"/>
    <row r="17" spans="3:10" ht="12.75">
      <c r="C17" s="10"/>
      <c r="D17" s="10"/>
      <c r="E17" s="10"/>
      <c r="F17" s="10"/>
      <c r="G17" s="10"/>
      <c r="H17" s="10"/>
      <c r="I17" s="10"/>
      <c r="J17" s="10"/>
    </row>
    <row r="18" spans="3:10" ht="12.75">
      <c r="C18" s="10"/>
      <c r="D18" s="10"/>
      <c r="E18" s="10"/>
      <c r="F18" s="10"/>
      <c r="G18" s="10"/>
      <c r="H18" s="10"/>
      <c r="I18" s="10"/>
      <c r="J18" s="10"/>
    </row>
    <row r="19" spans="3:10" ht="12.75">
      <c r="C19" s="10"/>
      <c r="D19" s="10"/>
      <c r="E19" s="10"/>
      <c r="F19" s="10"/>
      <c r="G19" s="10"/>
      <c r="H19" s="10"/>
      <c r="I19" s="10"/>
      <c r="J19" s="10"/>
    </row>
    <row r="20" spans="3:10" ht="12.75">
      <c r="C20" s="10"/>
      <c r="D20" s="10"/>
      <c r="E20" s="10"/>
      <c r="F20" s="10"/>
      <c r="G20" s="10"/>
      <c r="H20" s="10"/>
      <c r="I20" s="10"/>
      <c r="J20" s="10"/>
    </row>
    <row r="21" spans="2:10" ht="12.75">
      <c r="B21" s="3"/>
      <c r="C21" s="10"/>
      <c r="D21" s="10"/>
      <c r="E21" s="10"/>
      <c r="F21" s="10"/>
      <c r="G21" s="10"/>
      <c r="H21" s="10"/>
      <c r="I21" s="10"/>
      <c r="J21" s="10"/>
    </row>
    <row r="22" spans="3:10" ht="12.75">
      <c r="C22" s="10"/>
      <c r="D22" s="10"/>
      <c r="E22" s="10"/>
      <c r="F22" s="10"/>
      <c r="G22" s="10"/>
      <c r="H22" s="10"/>
      <c r="I22" s="10"/>
      <c r="J22" s="10"/>
    </row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1:I1"/>
  </mergeCells>
  <printOptions gridLines="1" headings="1"/>
  <pageMargins left="0.75" right="0.75" top="1" bottom="1" header="0.5" footer="0.5"/>
  <pageSetup horizontalDpi="300" verticalDpi="300" orientation="landscape" scale="80" r:id="rId3"/>
  <headerFooter alignWithMargins="0"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3:L12"/>
  <sheetViews>
    <sheetView zoomScalePageLayoutView="0" workbookViewId="0" topLeftCell="A1">
      <selection activeCell="I37" sqref="I37"/>
    </sheetView>
  </sheetViews>
  <sheetFormatPr defaultColWidth="8.8515625" defaultRowHeight="12.75"/>
  <cols>
    <col min="1" max="1" width="7.00390625" style="0" bestFit="1" customWidth="1"/>
    <col min="2" max="2" width="33.57421875" style="0" bestFit="1" customWidth="1"/>
    <col min="3" max="3" width="9.421875" style="0" bestFit="1" customWidth="1"/>
    <col min="4" max="4" width="6.00390625" style="0" bestFit="1" customWidth="1"/>
    <col min="5" max="5" width="5.28125" style="0" bestFit="1" customWidth="1"/>
    <col min="6" max="6" width="5.140625" style="0" bestFit="1" customWidth="1"/>
    <col min="7" max="7" width="5.57421875" style="0" bestFit="1" customWidth="1"/>
    <col min="8" max="10" width="11.7109375" style="0" bestFit="1" customWidth="1"/>
    <col min="11" max="11" width="11.8515625" style="0" customWidth="1"/>
    <col min="12" max="12" width="10.8515625" style="0" customWidth="1"/>
  </cols>
  <sheetData>
    <row r="3" spans="1:12" ht="38.25">
      <c r="A3" s="11" t="s">
        <v>24</v>
      </c>
      <c r="B3" s="11" t="s">
        <v>21</v>
      </c>
      <c r="C3" s="11" t="s">
        <v>51</v>
      </c>
      <c r="D3" s="11" t="s">
        <v>49</v>
      </c>
      <c r="E3" s="11" t="s">
        <v>22</v>
      </c>
      <c r="F3" s="11" t="s">
        <v>23</v>
      </c>
      <c r="G3" s="11" t="s">
        <v>50</v>
      </c>
      <c r="H3" s="11" t="s">
        <v>58</v>
      </c>
      <c r="I3" s="11" t="s">
        <v>65</v>
      </c>
      <c r="J3" s="11" t="s">
        <v>66</v>
      </c>
      <c r="K3" s="11" t="s">
        <v>57</v>
      </c>
      <c r="L3" s="11" t="s">
        <v>56</v>
      </c>
    </row>
    <row r="4" spans="1:10" ht="12.75">
      <c r="A4">
        <v>1</v>
      </c>
      <c r="B4" t="s">
        <v>59</v>
      </c>
      <c r="H4" s="24"/>
      <c r="I4" s="24"/>
      <c r="J4" s="24"/>
    </row>
    <row r="5" spans="2:10" ht="12.75">
      <c r="B5" t="s">
        <v>60</v>
      </c>
      <c r="H5" s="24"/>
      <c r="I5" s="24"/>
      <c r="J5" s="24"/>
    </row>
    <row r="6" spans="2:10" ht="12.75">
      <c r="B6" t="s">
        <v>61</v>
      </c>
      <c r="H6" s="25"/>
      <c r="I6" s="25"/>
      <c r="J6" s="25"/>
    </row>
    <row r="7" spans="2:10" ht="12.75">
      <c r="B7" t="s">
        <v>62</v>
      </c>
      <c r="H7" s="24"/>
      <c r="I7" s="24"/>
      <c r="J7" s="24"/>
    </row>
    <row r="8" spans="2:10" ht="12.75">
      <c r="B8" t="s">
        <v>63</v>
      </c>
      <c r="H8" s="25"/>
      <c r="I8" s="25"/>
      <c r="J8" s="25"/>
    </row>
    <row r="9" spans="2:10" ht="12.75">
      <c r="B9" t="s">
        <v>64</v>
      </c>
      <c r="H9" s="24"/>
      <c r="I9" s="24"/>
      <c r="J9" s="24"/>
    </row>
    <row r="10" spans="2:12" s="3" customFormat="1" ht="12.75">
      <c r="B10" s="3" t="s">
        <v>50</v>
      </c>
      <c r="L10" s="3" t="s">
        <v>67</v>
      </c>
    </row>
    <row r="12" ht="12.75">
      <c r="B12" t="s">
        <v>76</v>
      </c>
    </row>
  </sheetData>
  <sheetProtection/>
  <printOptions gridLines="1" headings="1"/>
  <pageMargins left="0.75" right="0.75" top="1" bottom="1" header="0.5" footer="0.5"/>
  <pageSetup horizontalDpi="600" verticalDpi="600" orientation="landscape" scale="8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3:J15"/>
  <sheetViews>
    <sheetView zoomScalePageLayoutView="0" workbookViewId="0" topLeftCell="A1">
      <selection activeCell="F29" sqref="F29"/>
    </sheetView>
  </sheetViews>
  <sheetFormatPr defaultColWidth="8.8515625" defaultRowHeight="12.75"/>
  <cols>
    <col min="1" max="1" width="7.00390625" style="0" bestFit="1" customWidth="1"/>
    <col min="2" max="2" width="46.8515625" style="0" bestFit="1" customWidth="1"/>
    <col min="3" max="3" width="16.140625" style="0" bestFit="1" customWidth="1"/>
    <col min="4" max="4" width="21.7109375" style="0" bestFit="1" customWidth="1"/>
    <col min="5" max="5" width="5.28125" style="0" bestFit="1" customWidth="1"/>
    <col min="6" max="6" width="5.140625" style="0" bestFit="1" customWidth="1"/>
    <col min="7" max="7" width="5.57421875" style="0" bestFit="1" customWidth="1"/>
    <col min="8" max="8" width="9.140625" style="0" bestFit="1" customWidth="1"/>
    <col min="9" max="9" width="10.140625" style="0" bestFit="1" customWidth="1"/>
    <col min="10" max="10" width="10.7109375" style="0" bestFit="1" customWidth="1"/>
  </cols>
  <sheetData>
    <row r="3" spans="1:10" ht="38.25">
      <c r="A3" s="11" t="s">
        <v>24</v>
      </c>
      <c r="B3" s="11" t="s">
        <v>21</v>
      </c>
      <c r="C3" s="11" t="s">
        <v>51</v>
      </c>
      <c r="D3" s="11" t="s">
        <v>49</v>
      </c>
      <c r="E3" s="11" t="s">
        <v>22</v>
      </c>
      <c r="F3" s="11" t="s">
        <v>23</v>
      </c>
      <c r="G3" s="11" t="s">
        <v>50</v>
      </c>
      <c r="H3" s="11" t="s">
        <v>58</v>
      </c>
      <c r="I3" s="11" t="s">
        <v>57</v>
      </c>
      <c r="J3" s="11" t="s">
        <v>56</v>
      </c>
    </row>
    <row r="4" spans="1:10" ht="12.75">
      <c r="A4">
        <v>1</v>
      </c>
      <c r="B4" t="s">
        <v>25</v>
      </c>
      <c r="C4" t="s">
        <v>26</v>
      </c>
      <c r="D4" t="s">
        <v>27</v>
      </c>
      <c r="E4">
        <v>758</v>
      </c>
      <c r="F4">
        <v>859</v>
      </c>
      <c r="G4">
        <v>1617</v>
      </c>
      <c r="H4">
        <v>250</v>
      </c>
      <c r="J4">
        <f>H4</f>
        <v>250</v>
      </c>
    </row>
    <row r="5" spans="1:10" ht="12.75">
      <c r="A5">
        <v>2</v>
      </c>
      <c r="B5" t="s">
        <v>28</v>
      </c>
      <c r="C5" t="s">
        <v>29</v>
      </c>
      <c r="D5" t="s">
        <v>30</v>
      </c>
      <c r="E5">
        <v>710</v>
      </c>
      <c r="F5">
        <v>520</v>
      </c>
      <c r="G5">
        <v>1230</v>
      </c>
      <c r="H5">
        <v>200</v>
      </c>
      <c r="J5">
        <f aca="true" t="shared" si="0" ref="J5:J12">H5</f>
        <v>200</v>
      </c>
    </row>
    <row r="6" spans="1:10" ht="12.75">
      <c r="A6">
        <v>3</v>
      </c>
      <c r="B6" t="s">
        <v>31</v>
      </c>
      <c r="C6" t="s">
        <v>32</v>
      </c>
      <c r="D6" t="s">
        <v>27</v>
      </c>
      <c r="E6">
        <v>718</v>
      </c>
      <c r="F6">
        <v>517</v>
      </c>
      <c r="G6">
        <v>1235</v>
      </c>
      <c r="H6">
        <v>220</v>
      </c>
      <c r="J6">
        <f t="shared" si="0"/>
        <v>220</v>
      </c>
    </row>
    <row r="7" spans="1:10" ht="12.75">
      <c r="A7">
        <v>4</v>
      </c>
      <c r="B7" t="s">
        <v>33</v>
      </c>
      <c r="C7" t="s">
        <v>32</v>
      </c>
      <c r="D7" t="s">
        <v>27</v>
      </c>
      <c r="E7">
        <v>707</v>
      </c>
      <c r="F7">
        <v>603</v>
      </c>
      <c r="G7">
        <v>1310</v>
      </c>
      <c r="H7">
        <v>200</v>
      </c>
      <c r="J7">
        <f t="shared" si="0"/>
        <v>200</v>
      </c>
    </row>
    <row r="8" spans="1:10" ht="12.75">
      <c r="A8">
        <v>5</v>
      </c>
      <c r="B8" t="s">
        <v>28</v>
      </c>
      <c r="C8" t="s">
        <v>34</v>
      </c>
      <c r="D8" t="s">
        <v>27</v>
      </c>
      <c r="E8">
        <v>805</v>
      </c>
      <c r="F8">
        <v>635</v>
      </c>
      <c r="G8">
        <v>1340</v>
      </c>
      <c r="H8">
        <v>278</v>
      </c>
      <c r="J8">
        <f t="shared" si="0"/>
        <v>278</v>
      </c>
    </row>
    <row r="9" spans="1:10" ht="12.75">
      <c r="A9">
        <v>6</v>
      </c>
      <c r="B9" t="s">
        <v>35</v>
      </c>
      <c r="C9" t="s">
        <v>34</v>
      </c>
      <c r="D9" t="s">
        <v>27</v>
      </c>
      <c r="E9">
        <v>740</v>
      </c>
      <c r="F9">
        <v>525</v>
      </c>
      <c r="G9">
        <v>1265</v>
      </c>
      <c r="H9">
        <v>220</v>
      </c>
      <c r="J9">
        <f t="shared" si="0"/>
        <v>220</v>
      </c>
    </row>
    <row r="10" spans="1:10" ht="12.75">
      <c r="A10">
        <v>7</v>
      </c>
      <c r="B10" t="s">
        <v>36</v>
      </c>
      <c r="C10" t="s">
        <v>37</v>
      </c>
      <c r="D10" t="s">
        <v>27</v>
      </c>
      <c r="E10">
        <v>517</v>
      </c>
      <c r="F10">
        <v>430</v>
      </c>
      <c r="G10">
        <v>947</v>
      </c>
      <c r="H10">
        <v>220</v>
      </c>
      <c r="J10">
        <f t="shared" si="0"/>
        <v>220</v>
      </c>
    </row>
    <row r="11" spans="1:10" ht="12.75">
      <c r="A11">
        <v>8</v>
      </c>
      <c r="B11" t="s">
        <v>38</v>
      </c>
      <c r="C11" t="s">
        <v>39</v>
      </c>
      <c r="D11" t="s">
        <v>41</v>
      </c>
      <c r="E11">
        <v>715</v>
      </c>
      <c r="F11">
        <v>608</v>
      </c>
      <c r="G11">
        <v>1323</v>
      </c>
      <c r="H11">
        <v>210</v>
      </c>
      <c r="J11">
        <f t="shared" si="0"/>
        <v>210</v>
      </c>
    </row>
    <row r="12" spans="1:10" ht="12.75">
      <c r="A12">
        <v>9</v>
      </c>
      <c r="B12" t="s">
        <v>40</v>
      </c>
      <c r="C12" t="s">
        <v>39</v>
      </c>
      <c r="D12" t="s">
        <v>41</v>
      </c>
      <c r="E12">
        <v>595</v>
      </c>
      <c r="F12">
        <v>383</v>
      </c>
      <c r="G12">
        <v>978</v>
      </c>
      <c r="H12">
        <v>200</v>
      </c>
      <c r="J12">
        <f t="shared" si="0"/>
        <v>200</v>
      </c>
    </row>
    <row r="13" spans="1:10" ht="12.75">
      <c r="A13">
        <v>10</v>
      </c>
      <c r="B13" t="s">
        <v>36</v>
      </c>
      <c r="C13" t="s">
        <v>70</v>
      </c>
      <c r="D13" t="s">
        <v>53</v>
      </c>
      <c r="H13">
        <v>200</v>
      </c>
      <c r="J13">
        <v>200</v>
      </c>
    </row>
    <row r="14" spans="1:10" ht="12.75">
      <c r="A14">
        <v>11</v>
      </c>
      <c r="B14" s="23" t="s">
        <v>71</v>
      </c>
      <c r="C14" t="s">
        <v>69</v>
      </c>
      <c r="D14" t="s">
        <v>69</v>
      </c>
      <c r="H14">
        <v>200</v>
      </c>
      <c r="J14">
        <v>200</v>
      </c>
    </row>
    <row r="15" spans="2:10" ht="12.75">
      <c r="B15" s="13" t="s">
        <v>42</v>
      </c>
      <c r="C15" s="13"/>
      <c r="D15" s="13"/>
      <c r="E15">
        <f>SUM(E5:E13)</f>
        <v>5507</v>
      </c>
      <c r="F15">
        <f>SUM(F5:F13)</f>
        <v>4221</v>
      </c>
      <c r="G15">
        <f>SUM(G5:G13)</f>
        <v>9628</v>
      </c>
      <c r="H15" s="3">
        <f>SUM(H4:H14)</f>
        <v>2398</v>
      </c>
      <c r="I15" s="3"/>
      <c r="J15" s="3">
        <f>SUM(J4:J14)</f>
        <v>2398</v>
      </c>
    </row>
  </sheetData>
  <sheetProtection/>
  <printOptions gridLines="1" headings="1"/>
  <pageMargins left="0.75" right="0.75" top="1" bottom="1" header="0.5" footer="0.5"/>
  <pageSetup horizontalDpi="600" verticalDpi="600" orientation="landscape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2010-04-06T00:22:20Z</cp:lastPrinted>
  <dcterms:created xsi:type="dcterms:W3CDTF">2008-08-20T18:05:58Z</dcterms:created>
  <dcterms:modified xsi:type="dcterms:W3CDTF">2012-04-28T15:15:49Z</dcterms:modified>
  <cp:category/>
  <cp:version/>
  <cp:contentType/>
  <cp:contentStatus/>
</cp:coreProperties>
</file>