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70" windowWidth="13340" windowHeight="4300" activeTab="0"/>
  </bookViews>
  <sheets>
    <sheet name="Sheet1" sheetId="1" r:id="rId1"/>
    <sheet name="workings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<sst xmlns="http://schemas.openxmlformats.org/spreadsheetml/2006/main" count="212" uniqueCount="107">
  <si>
    <t>Raidighi Mukti Institute of Technology Budget for FY 2021-22</t>
  </si>
  <si>
    <t>Particulars</t>
  </si>
  <si>
    <t>Amount (2021-22)</t>
  </si>
  <si>
    <t>Details</t>
  </si>
  <si>
    <t>A</t>
  </si>
  <si>
    <t>MIT Staff Salary Expenses</t>
  </si>
  <si>
    <t>Month</t>
  </si>
  <si>
    <t>Rate</t>
  </si>
  <si>
    <t>A.1</t>
  </si>
  <si>
    <t>Project coordinator (1)</t>
  </si>
  <si>
    <t>A.2</t>
  </si>
  <si>
    <t>Vocational Teacher (1)</t>
  </si>
  <si>
    <t>A.3</t>
  </si>
  <si>
    <t>Cleaner and caretaker maintance (Partime)</t>
  </si>
  <si>
    <t>2 persons as Cleaner and caretaker continuing in said position.</t>
  </si>
  <si>
    <t>A.4</t>
  </si>
  <si>
    <t xml:space="preserve">Accountant </t>
  </si>
  <si>
    <t>A.5</t>
  </si>
  <si>
    <t>Programme management (25% of one manager)</t>
  </si>
  <si>
    <t>B</t>
  </si>
  <si>
    <t>Employment Exchange Expenses</t>
  </si>
  <si>
    <t>B.1</t>
  </si>
  <si>
    <t>B.2</t>
  </si>
  <si>
    <t>C</t>
  </si>
  <si>
    <t>MIT Programme Expenses</t>
  </si>
  <si>
    <t>C.1</t>
  </si>
  <si>
    <t>Existing Lab repair- Maintanance</t>
  </si>
  <si>
    <t>Our lab setup is 12 running desktops, 1 LED TV, 1 printer, 1 scanner &amp; 1 laptop. Expenses made towards the maintenance throughout the year. Ll equipments are in running position.</t>
  </si>
  <si>
    <t>C.2</t>
  </si>
  <si>
    <t>Job Oriented LAB setup on requirment basis</t>
  </si>
  <si>
    <t>1 room is setup for job orientation.</t>
  </si>
  <si>
    <t>C.3</t>
  </si>
  <si>
    <t>Placement software and Computer purchase</t>
  </si>
  <si>
    <t>C.4</t>
  </si>
  <si>
    <t>Digital classroom setup</t>
  </si>
  <si>
    <t>Digital class room is setup completed- Installation of web cam, microphone &amp; speaker &amp; 1 Led 40 inch tv</t>
  </si>
  <si>
    <t>C.5</t>
  </si>
  <si>
    <t>Rent and electricity</t>
  </si>
  <si>
    <t>Travel Expenses</t>
  </si>
  <si>
    <t>Travel expenses for attending meetings, exposure visits, trainings and misc.</t>
  </si>
  <si>
    <t>C.14</t>
  </si>
  <si>
    <t xml:space="preserve">Electrical wiring </t>
  </si>
  <si>
    <t>C.15</t>
  </si>
  <si>
    <t>Office Shifting expenses</t>
  </si>
  <si>
    <t>From Moyrar Mahal to Kumrapara (Raidighi) shifiting is completed</t>
  </si>
  <si>
    <t>C.16</t>
  </si>
  <si>
    <t>Civil work for readiness</t>
  </si>
  <si>
    <t>Civil work is done for the new MIT</t>
  </si>
  <si>
    <t>C.17</t>
  </si>
  <si>
    <t>Cable Internet highspeed for all computer</t>
  </si>
  <si>
    <t>High Speed Cable Internet connection is running In MIT</t>
  </si>
  <si>
    <t>D</t>
  </si>
  <si>
    <t>MIT Indirect Expenses</t>
  </si>
  <si>
    <t>D.1</t>
  </si>
  <si>
    <t>Stationery &amp; Mailings</t>
  </si>
  <si>
    <t>Stationeries like papers, registers, writing pads, pen, board markers, etc. Were purchased for regular classes as per requirement.</t>
  </si>
  <si>
    <t>D.2</t>
  </si>
  <si>
    <t>Printing</t>
  </si>
  <si>
    <t>Leaflet,banner, receipt printing has been done as per requirement.</t>
  </si>
  <si>
    <t>D.3</t>
  </si>
  <si>
    <t>other admin expenses 6%</t>
  </si>
  <si>
    <t>Total Mukti Institute of Technology Expenses for FY 2021-22</t>
  </si>
  <si>
    <t>Raidighi Mukti Institute of Technology &amp; Employment Exchange Income</t>
  </si>
  <si>
    <t>Income from Students</t>
  </si>
  <si>
    <t>Contribution from Students of Computer</t>
  </si>
  <si>
    <t>Contribution from Students of Job training</t>
  </si>
  <si>
    <t>Total Mukti Institute of Technology Income for FY 2021-22</t>
  </si>
  <si>
    <t>Fund required to support the programme</t>
  </si>
  <si>
    <t>Amount (2022-23)</t>
  </si>
  <si>
    <t>Sauvik Paria is working in the said position.</t>
  </si>
  <si>
    <t>Pushpen Khatua is working in the said position.</t>
  </si>
  <si>
    <t>rent &amp; electricity will be paid in 2022-23 period</t>
  </si>
  <si>
    <t>Employment exchange Project Coordinator</t>
  </si>
  <si>
    <t>Total except contingency and indirect expenses</t>
  </si>
  <si>
    <t>Readiness with softskill, interview technique and placement</t>
  </si>
  <si>
    <t>Electrical wearing expenses for 2022-23</t>
  </si>
  <si>
    <t>2 computer desktops/laptops will be purchased in 2022-23 period</t>
  </si>
  <si>
    <t>Accountant Assistant Indrajit Mondol is continuing in the said position, it will be covered from admin expenses</t>
  </si>
  <si>
    <t>it will be reviewd quarterly, additonal support a training donor based programmes can be envisioned</t>
  </si>
  <si>
    <t>Utilization Cost</t>
  </si>
  <si>
    <t>Remarks</t>
  </si>
  <si>
    <t xml:space="preserve">Consultancy charges </t>
  </si>
  <si>
    <t>Volunteer remuneration</t>
  </si>
  <si>
    <t>Incentive-MIT</t>
  </si>
  <si>
    <t xml:space="preserve">Total </t>
  </si>
  <si>
    <t>Project Coordinator's salary paid on actual basis</t>
  </si>
  <si>
    <t>Vocational teacher's salary paid on actual basis</t>
  </si>
  <si>
    <t>Cleaner &amp; Caretaker's salary paid on actual basis</t>
  </si>
  <si>
    <t>Accountant's salary paid on actual basis</t>
  </si>
  <si>
    <t>Program Manager's salary paid on actual basis</t>
  </si>
  <si>
    <t>MIT-training</t>
  </si>
  <si>
    <t xml:space="preserve">MIT-ISO renewal </t>
  </si>
  <si>
    <t>Used for providing plumbing, electrical training</t>
  </si>
  <si>
    <t>Rent and electricity paid for the centre</t>
  </si>
  <si>
    <t>Amount spent for program related travel</t>
  </si>
  <si>
    <t>Amount utilized for printing forms, leaflets</t>
  </si>
  <si>
    <t>Amount spent for admin expenses</t>
  </si>
  <si>
    <t>Collection from student fees</t>
  </si>
  <si>
    <t xml:space="preserve">Repairing cost </t>
  </si>
  <si>
    <t>ISO Renewal</t>
  </si>
  <si>
    <t>Amount utilized for internet &amp; broadband payment, phone bill</t>
  </si>
  <si>
    <t>Fund received</t>
  </si>
  <si>
    <t>Amount utilized</t>
  </si>
  <si>
    <t>It was not budgeted, amount spent for the renewal of ISO</t>
  </si>
  <si>
    <t>Amount unutilized</t>
  </si>
  <si>
    <t>Carried forward amount from 2021-2022</t>
  </si>
  <si>
    <t>Requested fund for 2022-2023 after adjustment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</si>
</sst>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Book Antiqua"/>
      <family val="1"/>
    </font>
    <font>
      <sz val="11"/>
      <color rgb="FF000000"/>
      <name val="Calibri"/>
      <family val="2"/>
    </font>
    <font>
      <sz val="12"/>
      <color rgb="FF000000"/>
      <name val="Book Antiqua"/>
      <family val="1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5B3D7"/>
      </left>
      <right style="medium">
        <color rgb="FF95B3D7"/>
      </right>
      <top>
        <color indexed="63"/>
      </top>
      <bottom style="medium">
        <color rgb="FF95B3D7"/>
      </bottom>
    </border>
    <border>
      <left>
        <color indexed="63"/>
      </left>
      <right style="medium">
        <color rgb="FF95B3D7"/>
      </right>
      <top>
        <color indexed="63"/>
      </top>
      <bottom style="medium">
        <color rgb="FF95B3D7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 wrapText="1"/>
    </xf>
    <xf numFmtId="3" fontId="49" fillId="33" borderId="11" xfId="0" applyNumberFormat="1" applyFont="1" applyFill="1" applyBorder="1" applyAlignment="1">
      <alignment horizontal="righ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right" vertical="top" wrapText="1"/>
    </xf>
    <xf numFmtId="3" fontId="49" fillId="0" borderId="11" xfId="0" applyNumberFormat="1" applyFont="1" applyBorder="1" applyAlignment="1">
      <alignment horizontal="right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right" vertical="top"/>
    </xf>
    <xf numFmtId="0" fontId="52" fillId="33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right" vertical="top" wrapText="1"/>
    </xf>
    <xf numFmtId="3" fontId="52" fillId="33" borderId="11" xfId="0" applyNumberFormat="1" applyFont="1" applyFill="1" applyBorder="1" applyAlignment="1">
      <alignment horizontal="right" vertical="top" wrapText="1"/>
    </xf>
    <xf numFmtId="0" fontId="53" fillId="0" borderId="12" xfId="0" applyFont="1" applyBorder="1" applyAlignment="1">
      <alignment wrapText="1"/>
    </xf>
    <xf numFmtId="3" fontId="53" fillId="0" borderId="12" xfId="0" applyNumberFormat="1" applyFont="1" applyBorder="1" applyAlignment="1">
      <alignment horizontal="right" wrapText="1"/>
    </xf>
    <xf numFmtId="0" fontId="53" fillId="34" borderId="12" xfId="0" applyFont="1" applyFill="1" applyBorder="1" applyAlignment="1">
      <alignment wrapText="1"/>
    </xf>
    <xf numFmtId="3" fontId="53" fillId="34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53" fillId="0" borderId="12" xfId="0" applyFont="1" applyBorder="1" applyAlignment="1">
      <alignment horizontal="right" wrapText="1"/>
    </xf>
    <xf numFmtId="0" fontId="52" fillId="34" borderId="12" xfId="0" applyFont="1" applyFill="1" applyBorder="1" applyAlignment="1">
      <alignment wrapText="1"/>
    </xf>
    <xf numFmtId="0" fontId="50" fillId="34" borderId="12" xfId="0" applyFont="1" applyFill="1" applyBorder="1" applyAlignment="1">
      <alignment wrapText="1"/>
    </xf>
    <xf numFmtId="3" fontId="50" fillId="34" borderId="12" xfId="0" applyNumberFormat="1" applyFont="1" applyFill="1" applyBorder="1" applyAlignment="1">
      <alignment horizontal="right" wrapText="1"/>
    </xf>
    <xf numFmtId="0" fontId="49" fillId="34" borderId="11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50" fillId="34" borderId="13" xfId="0" applyFont="1" applyFill="1" applyBorder="1" applyAlignment="1">
      <alignment wrapText="1"/>
    </xf>
    <xf numFmtId="3" fontId="50" fillId="0" borderId="12" xfId="0" applyNumberFormat="1" applyFont="1" applyBorder="1" applyAlignment="1">
      <alignment horizontal="right" vertical="top" wrapText="1"/>
    </xf>
    <xf numFmtId="0" fontId="49" fillId="0" borderId="12" xfId="0" applyFont="1" applyBorder="1" applyAlignment="1">
      <alignment vertical="top" wrapText="1"/>
    </xf>
    <xf numFmtId="3" fontId="49" fillId="33" borderId="12" xfId="0" applyNumberFormat="1" applyFont="1" applyFill="1" applyBorder="1" applyAlignment="1">
      <alignment horizontal="right" vertical="top" wrapText="1"/>
    </xf>
    <xf numFmtId="0" fontId="53" fillId="0" borderId="13" xfId="0" applyFont="1" applyBorder="1" applyAlignment="1">
      <alignment wrapText="1"/>
    </xf>
    <xf numFmtId="0" fontId="53" fillId="34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53" fillId="0" borderId="13" xfId="0" applyFont="1" applyBorder="1" applyAlignment="1">
      <alignment horizontal="right" wrapText="1"/>
    </xf>
    <xf numFmtId="0" fontId="48" fillId="33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49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right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right" vertical="top" wrapText="1"/>
    </xf>
    <xf numFmtId="3" fontId="49" fillId="0" borderId="12" xfId="0" applyNumberFormat="1" applyFont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 wrapText="1"/>
    </xf>
    <xf numFmtId="0" fontId="48" fillId="34" borderId="12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right" vertical="top" wrapText="1"/>
    </xf>
    <xf numFmtId="3" fontId="49" fillId="34" borderId="12" xfId="0" applyNumberFormat="1" applyFont="1" applyFill="1" applyBorder="1" applyAlignment="1">
      <alignment horizontal="right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vertical="top" wrapText="1"/>
    </xf>
    <xf numFmtId="3" fontId="50" fillId="33" borderId="12" xfId="0" applyNumberFormat="1" applyFont="1" applyFill="1" applyBorder="1" applyAlignment="1">
      <alignment horizontal="right" vertical="top" wrapText="1"/>
    </xf>
    <xf numFmtId="0" fontId="54" fillId="0" borderId="12" xfId="0" applyFont="1" applyBorder="1" applyAlignment="1">
      <alignment vertical="top"/>
    </xf>
    <xf numFmtId="0" fontId="51" fillId="0" borderId="12" xfId="0" applyFont="1" applyBorder="1" applyAlignment="1">
      <alignment vertical="top"/>
    </xf>
    <xf numFmtId="0" fontId="51" fillId="0" borderId="12" xfId="0" applyFont="1" applyBorder="1" applyAlignment="1">
      <alignment horizontal="right" vertical="top"/>
    </xf>
    <xf numFmtId="3" fontId="49" fillId="0" borderId="12" xfId="0" applyNumberFormat="1" applyFont="1" applyBorder="1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3" fontId="49" fillId="33" borderId="12" xfId="0" applyNumberFormat="1" applyFont="1" applyFill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right" vertical="top" wrapText="1"/>
    </xf>
    <xf numFmtId="3" fontId="52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 wrapText="1"/>
    </xf>
    <xf numFmtId="0" fontId="52" fillId="33" borderId="12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horizontal="right" vertical="top" wrapText="1"/>
    </xf>
    <xf numFmtId="3" fontId="52" fillId="33" borderId="12" xfId="0" applyNumberFormat="1" applyFont="1" applyFill="1" applyBorder="1" applyAlignment="1">
      <alignment horizontal="right" vertical="top" wrapText="1"/>
    </xf>
    <xf numFmtId="3" fontId="48" fillId="33" borderId="12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center" vertical="center" wrapText="1"/>
    </xf>
    <xf numFmtId="0" fontId="51" fillId="35" borderId="12" xfId="0" applyFont="1" applyFill="1" applyBorder="1" applyAlignment="1">
      <alignment horizontal="right" vertical="top"/>
    </xf>
    <xf numFmtId="0" fontId="49" fillId="35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vertical="top" wrapText="1"/>
    </xf>
    <xf numFmtId="0" fontId="48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center" vertical="top" wrapText="1"/>
    </xf>
    <xf numFmtId="3" fontId="50" fillId="34" borderId="12" xfId="0" applyNumberFormat="1" applyFont="1" applyFill="1" applyBorder="1" applyAlignment="1">
      <alignment horizontal="right" vertical="top" wrapText="1"/>
    </xf>
    <xf numFmtId="3" fontId="49" fillId="34" borderId="12" xfId="0" applyNumberFormat="1" applyFont="1" applyFill="1" applyBorder="1" applyAlignment="1">
      <alignment horizontal="center" vertical="top" wrapText="1"/>
    </xf>
    <xf numFmtId="0" fontId="54" fillId="34" borderId="12" xfId="0" applyFont="1" applyFill="1" applyBorder="1" applyAlignment="1">
      <alignment vertical="top"/>
    </xf>
    <xf numFmtId="0" fontId="51" fillId="34" borderId="12" xfId="0" applyFont="1" applyFill="1" applyBorder="1" applyAlignment="1">
      <alignment vertical="top"/>
    </xf>
    <xf numFmtId="0" fontId="51" fillId="34" borderId="12" xfId="0" applyFont="1" applyFill="1" applyBorder="1" applyAlignment="1">
      <alignment horizontal="right" vertical="top"/>
    </xf>
    <xf numFmtId="0" fontId="0" fillId="34" borderId="12" xfId="0" applyFill="1" applyBorder="1" applyAlignment="1">
      <alignment vertical="top" wrapText="1"/>
    </xf>
    <xf numFmtId="0" fontId="53" fillId="34" borderId="12" xfId="0" applyFont="1" applyFill="1" applyBorder="1" applyAlignment="1">
      <alignment horizontal="right" wrapText="1"/>
    </xf>
    <xf numFmtId="0" fontId="0" fillId="34" borderId="12" xfId="0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horizontal="right" vertical="top" wrapText="1"/>
    </xf>
    <xf numFmtId="3" fontId="52" fillId="34" borderId="12" xfId="0" applyNumberFormat="1" applyFont="1" applyFill="1" applyBorder="1" applyAlignment="1">
      <alignment horizontal="right" vertical="top" wrapText="1"/>
    </xf>
    <xf numFmtId="0" fontId="0" fillId="34" borderId="12" xfId="0" applyFill="1" applyBorder="1" applyAlignment="1">
      <alignment horizontal="center" wrapText="1"/>
    </xf>
    <xf numFmtId="3" fontId="48" fillId="34" borderId="12" xfId="0" applyNumberFormat="1" applyFont="1" applyFill="1" applyBorder="1" applyAlignment="1">
      <alignment horizontal="right" vertical="top" wrapText="1"/>
    </xf>
    <xf numFmtId="0" fontId="46" fillId="34" borderId="12" xfId="0" applyFont="1" applyFill="1" applyBorder="1" applyAlignment="1">
      <alignment/>
    </xf>
    <xf numFmtId="0" fontId="3" fillId="34" borderId="12" xfId="57" applyFont="1" applyFill="1" applyBorder="1" applyAlignment="1">
      <alignment/>
      <protection/>
    </xf>
    <xf numFmtId="0" fontId="55" fillId="36" borderId="12" xfId="0" applyFont="1" applyFill="1" applyBorder="1" applyAlignment="1">
      <alignment horizontal="center" vertical="top" wrapText="1"/>
    </xf>
    <xf numFmtId="0" fontId="56" fillId="34" borderId="12" xfId="0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wrapText="1"/>
    </xf>
    <xf numFmtId="0" fontId="57" fillId="0" borderId="13" xfId="57" applyFont="1" applyBorder="1" applyAlignment="1">
      <alignment wrapText="1"/>
      <protection/>
    </xf>
    <xf numFmtId="3" fontId="46" fillId="0" borderId="12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49">
      <selection activeCell="K52" sqref="K52"/>
    </sheetView>
  </sheetViews>
  <sheetFormatPr defaultColWidth="9.140625" defaultRowHeight="15"/>
  <cols>
    <col min="2" max="2" width="24.57421875" style="0" customWidth="1"/>
    <col min="5" max="5" width="12.57421875" style="0" customWidth="1"/>
    <col min="6" max="6" width="13.28125" style="0" customWidth="1"/>
    <col min="7" max="7" width="20.140625" style="0" customWidth="1"/>
    <col min="8" max="10" width="12.57421875" style="0" customWidth="1"/>
    <col min="11" max="11" width="48.140625" style="0" customWidth="1"/>
  </cols>
  <sheetData>
    <row r="1" spans="1:11" ht="36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30.75">
      <c r="A2" s="45"/>
      <c r="B2" s="45" t="s">
        <v>1</v>
      </c>
      <c r="C2" s="70" t="s">
        <v>6</v>
      </c>
      <c r="D2" s="70" t="s">
        <v>7</v>
      </c>
      <c r="E2" s="45" t="s">
        <v>2</v>
      </c>
      <c r="F2" s="70" t="s">
        <v>79</v>
      </c>
      <c r="G2" s="70" t="s">
        <v>80</v>
      </c>
      <c r="H2" s="70" t="s">
        <v>6</v>
      </c>
      <c r="I2" s="70" t="s">
        <v>7</v>
      </c>
      <c r="J2" s="45" t="s">
        <v>68</v>
      </c>
      <c r="K2" s="71" t="s">
        <v>3</v>
      </c>
    </row>
    <row r="3" spans="1:14" ht="41.25" customHeight="1">
      <c r="A3" s="72" t="s">
        <v>4</v>
      </c>
      <c r="B3" s="70" t="s">
        <v>5</v>
      </c>
      <c r="C3" s="19"/>
      <c r="D3" s="19"/>
      <c r="E3" s="73">
        <v>666000</v>
      </c>
      <c r="F3" s="73"/>
      <c r="G3" s="73"/>
      <c r="H3" s="19"/>
      <c r="I3" s="19"/>
      <c r="J3" s="73">
        <f>SUM(J4:J8)</f>
        <v>492000</v>
      </c>
      <c r="K3" s="46"/>
      <c r="L3" s="27"/>
      <c r="M3" s="22"/>
      <c r="N3" s="23"/>
    </row>
    <row r="4" spans="1:14" ht="56.25" customHeight="1">
      <c r="A4" s="45" t="s">
        <v>8</v>
      </c>
      <c r="B4" s="46" t="s">
        <v>9</v>
      </c>
      <c r="C4" s="47">
        <v>12</v>
      </c>
      <c r="D4" s="47">
        <v>20000</v>
      </c>
      <c r="E4" s="48">
        <v>240000</v>
      </c>
      <c r="F4" s="48">
        <v>240000</v>
      </c>
      <c r="G4" s="74" t="s">
        <v>85</v>
      </c>
      <c r="H4" s="16">
        <v>12</v>
      </c>
      <c r="I4" s="16">
        <v>15000</v>
      </c>
      <c r="J4" s="17">
        <f>H4*I4</f>
        <v>180000</v>
      </c>
      <c r="K4" s="16" t="s">
        <v>69</v>
      </c>
      <c r="L4" s="31"/>
      <c r="M4" s="14"/>
      <c r="N4" s="15"/>
    </row>
    <row r="5" spans="1:14" ht="46.5">
      <c r="A5" s="45" t="s">
        <v>10</v>
      </c>
      <c r="B5" s="46" t="s">
        <v>11</v>
      </c>
      <c r="C5" s="47">
        <v>12</v>
      </c>
      <c r="D5" s="47">
        <v>10000</v>
      </c>
      <c r="E5" s="48">
        <v>120000</v>
      </c>
      <c r="F5" s="48">
        <v>120000</v>
      </c>
      <c r="G5" s="74" t="s">
        <v>86</v>
      </c>
      <c r="H5" s="16">
        <v>12</v>
      </c>
      <c r="I5" s="16">
        <v>11000</v>
      </c>
      <c r="J5" s="17">
        <f>H5*I5</f>
        <v>132000</v>
      </c>
      <c r="K5" s="16" t="s">
        <v>70</v>
      </c>
      <c r="L5" s="31"/>
      <c r="M5" s="14"/>
      <c r="N5" s="15"/>
    </row>
    <row r="6" spans="1:14" ht="46.5">
      <c r="A6" s="45" t="s">
        <v>12</v>
      </c>
      <c r="B6" s="46" t="s">
        <v>13</v>
      </c>
      <c r="C6" s="47">
        <v>12</v>
      </c>
      <c r="D6" s="47">
        <v>6000</v>
      </c>
      <c r="E6" s="48">
        <v>72000</v>
      </c>
      <c r="F6" s="48">
        <v>72000</v>
      </c>
      <c r="G6" s="74" t="s">
        <v>87</v>
      </c>
      <c r="H6" s="16">
        <v>12</v>
      </c>
      <c r="I6" s="16">
        <v>6500</v>
      </c>
      <c r="J6" s="17">
        <f>H6*I6</f>
        <v>78000</v>
      </c>
      <c r="K6" s="46" t="s">
        <v>14</v>
      </c>
      <c r="L6" s="31"/>
      <c r="M6" s="14"/>
      <c r="N6" s="15"/>
    </row>
    <row r="7" spans="1:14" s="26" customFormat="1" ht="46.5">
      <c r="A7" s="45" t="s">
        <v>15</v>
      </c>
      <c r="B7" s="46" t="s">
        <v>16</v>
      </c>
      <c r="C7" s="47">
        <v>12</v>
      </c>
      <c r="D7" s="47">
        <v>12000</v>
      </c>
      <c r="E7" s="48">
        <v>144000</v>
      </c>
      <c r="F7" s="48">
        <v>144000</v>
      </c>
      <c r="G7" s="74" t="s">
        <v>88</v>
      </c>
      <c r="H7" s="16"/>
      <c r="I7" s="16"/>
      <c r="J7" s="17">
        <f>H7*I7</f>
        <v>0</v>
      </c>
      <c r="K7" s="46" t="s">
        <v>77</v>
      </c>
      <c r="L7" s="32"/>
      <c r="M7" s="16"/>
      <c r="N7" s="17"/>
    </row>
    <row r="8" spans="1:14" ht="46.5">
      <c r="A8" s="45" t="s">
        <v>17</v>
      </c>
      <c r="B8" s="46" t="s">
        <v>18</v>
      </c>
      <c r="C8" s="47">
        <v>12</v>
      </c>
      <c r="D8" s="47">
        <v>7500</v>
      </c>
      <c r="E8" s="48">
        <v>90000</v>
      </c>
      <c r="F8" s="48">
        <v>90000</v>
      </c>
      <c r="G8" s="74" t="s">
        <v>89</v>
      </c>
      <c r="H8" s="16">
        <v>12</v>
      </c>
      <c r="I8" s="16">
        <v>8500</v>
      </c>
      <c r="J8" s="17">
        <f>H8*I8</f>
        <v>102000</v>
      </c>
      <c r="K8" s="46"/>
      <c r="L8" s="31"/>
      <c r="M8" s="14"/>
      <c r="N8" s="15"/>
    </row>
    <row r="9" spans="1:14" ht="15">
      <c r="A9" s="45"/>
      <c r="B9" s="46"/>
      <c r="C9" s="46"/>
      <c r="D9" s="46"/>
      <c r="E9" s="47"/>
      <c r="F9" s="47"/>
      <c r="G9" s="47"/>
      <c r="H9" s="47"/>
      <c r="I9" s="47"/>
      <c r="J9" s="47"/>
      <c r="K9" s="46"/>
      <c r="L9" s="31"/>
      <c r="M9" s="14"/>
      <c r="N9" s="15"/>
    </row>
    <row r="10" spans="1:14" ht="30.75">
      <c r="A10" s="72" t="s">
        <v>19</v>
      </c>
      <c r="B10" s="70" t="s">
        <v>20</v>
      </c>
      <c r="C10" s="70"/>
      <c r="D10" s="70"/>
      <c r="E10" s="73">
        <v>372000</v>
      </c>
      <c r="F10" s="73"/>
      <c r="G10" s="73"/>
      <c r="H10" s="73"/>
      <c r="I10" s="73"/>
      <c r="J10" s="73">
        <f>SUM(J11:J12)</f>
        <v>380000</v>
      </c>
      <c r="K10" s="46"/>
      <c r="L10" s="27"/>
      <c r="M10" s="22"/>
      <c r="N10" s="23"/>
    </row>
    <row r="11" spans="1:14" ht="30.75">
      <c r="A11" s="45" t="s">
        <v>21</v>
      </c>
      <c r="B11" s="46" t="s">
        <v>72</v>
      </c>
      <c r="C11" s="47">
        <v>12</v>
      </c>
      <c r="D11" s="47">
        <v>6000</v>
      </c>
      <c r="E11" s="48">
        <v>72000</v>
      </c>
      <c r="F11" s="48">
        <v>48000</v>
      </c>
      <c r="G11" s="48"/>
      <c r="H11" s="16">
        <v>12</v>
      </c>
      <c r="I11" s="16">
        <v>15000</v>
      </c>
      <c r="J11" s="17">
        <f>H11*I11</f>
        <v>180000</v>
      </c>
      <c r="K11" s="46"/>
      <c r="L11" s="32"/>
      <c r="M11" s="16"/>
      <c r="N11" s="17"/>
    </row>
    <row r="12" spans="1:14" ht="46.5">
      <c r="A12" s="45" t="s">
        <v>22</v>
      </c>
      <c r="B12" s="46" t="s">
        <v>74</v>
      </c>
      <c r="C12" s="47">
        <v>100</v>
      </c>
      <c r="D12" s="47">
        <v>3000</v>
      </c>
      <c r="E12" s="48">
        <v>300000</v>
      </c>
      <c r="F12" s="48">
        <v>29173</v>
      </c>
      <c r="G12" s="74" t="s">
        <v>92</v>
      </c>
      <c r="H12" s="16">
        <v>50</v>
      </c>
      <c r="I12" s="16">
        <v>4000</v>
      </c>
      <c r="J12" s="17">
        <f>H12*I12</f>
        <v>200000</v>
      </c>
      <c r="K12" s="46" t="s">
        <v>78</v>
      </c>
      <c r="L12" s="32"/>
      <c r="M12" s="16"/>
      <c r="N12" s="17"/>
    </row>
    <row r="13" spans="1:14" ht="14.2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33"/>
      <c r="M13" s="18"/>
      <c r="N13" s="18"/>
    </row>
    <row r="14" spans="1:14" ht="30.75">
      <c r="A14" s="72" t="s">
        <v>23</v>
      </c>
      <c r="B14" s="70" t="s">
        <v>24</v>
      </c>
      <c r="C14" s="70"/>
      <c r="D14" s="70"/>
      <c r="E14" s="73">
        <v>376000</v>
      </c>
      <c r="F14" s="73"/>
      <c r="G14" s="73"/>
      <c r="H14" s="73"/>
      <c r="I14" s="73"/>
      <c r="J14" s="73">
        <f>SUM(J15:J24)</f>
        <v>510000</v>
      </c>
      <c r="K14" s="46"/>
      <c r="L14" s="27"/>
      <c r="M14" s="22"/>
      <c r="N14" s="23"/>
    </row>
    <row r="15" spans="1:14" ht="61.5">
      <c r="A15" s="45" t="s">
        <v>25</v>
      </c>
      <c r="B15" s="46" t="s">
        <v>26</v>
      </c>
      <c r="C15" s="46"/>
      <c r="D15" s="46"/>
      <c r="E15" s="77">
        <v>88000</v>
      </c>
      <c r="F15" s="77">
        <v>49145</v>
      </c>
      <c r="G15" s="77" t="s">
        <v>98</v>
      </c>
      <c r="H15" s="77"/>
      <c r="I15" s="77"/>
      <c r="J15" s="19">
        <v>120000</v>
      </c>
      <c r="K15" s="46" t="s">
        <v>27</v>
      </c>
      <c r="L15" s="31"/>
      <c r="M15" s="14"/>
      <c r="N15" s="19"/>
    </row>
    <row r="16" spans="1:14" ht="30.75">
      <c r="A16" s="45" t="s">
        <v>28</v>
      </c>
      <c r="B16" s="46" t="s">
        <v>29</v>
      </c>
      <c r="C16" s="46"/>
      <c r="D16" s="46"/>
      <c r="E16" s="47">
        <v>0</v>
      </c>
      <c r="F16" s="47"/>
      <c r="G16" s="47"/>
      <c r="H16" s="47"/>
      <c r="I16" s="47"/>
      <c r="J16" s="17">
        <v>0</v>
      </c>
      <c r="K16" s="46" t="s">
        <v>30</v>
      </c>
      <c r="L16" s="32"/>
      <c r="M16" s="16"/>
      <c r="N16" s="17"/>
    </row>
    <row r="17" spans="1:14" ht="30.75">
      <c r="A17" s="45" t="s">
        <v>31</v>
      </c>
      <c r="B17" s="46" t="s">
        <v>32</v>
      </c>
      <c r="C17" s="46"/>
      <c r="D17" s="46"/>
      <c r="E17" s="47">
        <v>0</v>
      </c>
      <c r="F17" s="47"/>
      <c r="G17" s="47"/>
      <c r="H17" s="16">
        <v>2</v>
      </c>
      <c r="I17" s="16">
        <v>30000</v>
      </c>
      <c r="J17" s="17">
        <f>H17*I17</f>
        <v>60000</v>
      </c>
      <c r="K17" s="46" t="s">
        <v>76</v>
      </c>
      <c r="L17" s="32"/>
      <c r="M17" s="16"/>
      <c r="N17" s="17"/>
    </row>
    <row r="18" spans="1:14" ht="46.5">
      <c r="A18" s="45" t="s">
        <v>33</v>
      </c>
      <c r="B18" s="46" t="s">
        <v>34</v>
      </c>
      <c r="C18" s="46"/>
      <c r="D18" s="46"/>
      <c r="E18" s="47">
        <v>0</v>
      </c>
      <c r="F18" s="47"/>
      <c r="G18" s="47"/>
      <c r="H18" s="47"/>
      <c r="I18" s="47"/>
      <c r="J18" s="17">
        <f>H18*I18</f>
        <v>0</v>
      </c>
      <c r="K18" s="46" t="s">
        <v>35</v>
      </c>
      <c r="L18" s="32"/>
      <c r="M18" s="16"/>
      <c r="N18" s="17"/>
    </row>
    <row r="19" spans="1:14" ht="30.75">
      <c r="A19" s="45" t="s">
        <v>36</v>
      </c>
      <c r="B19" s="46" t="s">
        <v>37</v>
      </c>
      <c r="C19" s="47">
        <v>12</v>
      </c>
      <c r="D19" s="47">
        <v>15400</v>
      </c>
      <c r="E19" s="48">
        <v>184800</v>
      </c>
      <c r="F19" s="48">
        <v>180259</v>
      </c>
      <c r="G19" s="74" t="s">
        <v>93</v>
      </c>
      <c r="H19" s="16">
        <v>12</v>
      </c>
      <c r="I19" s="16">
        <v>16000</v>
      </c>
      <c r="J19" s="17">
        <f>H19*I19</f>
        <v>192000</v>
      </c>
      <c r="K19" s="46" t="s">
        <v>71</v>
      </c>
      <c r="L19" s="32"/>
      <c r="M19" s="16"/>
      <c r="N19" s="17"/>
    </row>
    <row r="20" spans="1:14" ht="46.5">
      <c r="A20" s="78"/>
      <c r="B20" s="46" t="s">
        <v>38</v>
      </c>
      <c r="C20" s="47">
        <v>12</v>
      </c>
      <c r="D20" s="47">
        <v>6600</v>
      </c>
      <c r="E20" s="48">
        <v>79200</v>
      </c>
      <c r="F20" s="48">
        <v>90000</v>
      </c>
      <c r="G20" s="74" t="s">
        <v>94</v>
      </c>
      <c r="H20" s="16">
        <v>12</v>
      </c>
      <c r="I20" s="16">
        <v>7500</v>
      </c>
      <c r="J20" s="17">
        <f>H20*I20</f>
        <v>90000</v>
      </c>
      <c r="K20" s="46" t="s">
        <v>39</v>
      </c>
      <c r="L20" s="31"/>
      <c r="M20" s="14"/>
      <c r="N20" s="17"/>
    </row>
    <row r="21" spans="1:14" ht="15">
      <c r="A21" s="45" t="s">
        <v>40</v>
      </c>
      <c r="B21" s="46" t="s">
        <v>41</v>
      </c>
      <c r="C21" s="46"/>
      <c r="D21" s="46"/>
      <c r="E21" s="47">
        <v>0</v>
      </c>
      <c r="F21" s="47"/>
      <c r="G21" s="47"/>
      <c r="H21" s="47"/>
      <c r="I21" s="47"/>
      <c r="J21" s="17">
        <v>30000</v>
      </c>
      <c r="K21" s="46" t="s">
        <v>75</v>
      </c>
      <c r="L21" s="32"/>
      <c r="M21" s="16"/>
      <c r="N21" s="17"/>
    </row>
    <row r="22" spans="1:14" ht="30.75">
      <c r="A22" s="45" t="s">
        <v>42</v>
      </c>
      <c r="B22" s="46" t="s">
        <v>43</v>
      </c>
      <c r="C22" s="46"/>
      <c r="D22" s="46"/>
      <c r="E22" s="47">
        <v>0</v>
      </c>
      <c r="F22" s="47"/>
      <c r="G22" s="47"/>
      <c r="H22" s="47"/>
      <c r="I22" s="47"/>
      <c r="J22" s="17">
        <f>H22*I22</f>
        <v>0</v>
      </c>
      <c r="K22" s="46" t="s">
        <v>44</v>
      </c>
      <c r="L22" s="32"/>
      <c r="M22" s="16"/>
      <c r="N22" s="17"/>
    </row>
    <row r="23" spans="1:14" ht="15">
      <c r="A23" s="45" t="s">
        <v>45</v>
      </c>
      <c r="B23" s="46" t="s">
        <v>46</v>
      </c>
      <c r="C23" s="46"/>
      <c r="D23" s="46"/>
      <c r="E23" s="47">
        <v>0</v>
      </c>
      <c r="F23" s="47"/>
      <c r="G23" s="47"/>
      <c r="H23" s="47"/>
      <c r="I23" s="47"/>
      <c r="J23" s="17">
        <f>H23*I23</f>
        <v>0</v>
      </c>
      <c r="K23" s="46" t="s">
        <v>47</v>
      </c>
      <c r="L23" s="32"/>
      <c r="M23" s="16"/>
      <c r="N23" s="17"/>
    </row>
    <row r="24" spans="1:14" ht="61.5">
      <c r="A24" s="45" t="s">
        <v>48</v>
      </c>
      <c r="B24" s="46" t="s">
        <v>49</v>
      </c>
      <c r="C24" s="47">
        <v>12</v>
      </c>
      <c r="D24" s="47">
        <v>2000</v>
      </c>
      <c r="E24" s="48">
        <v>24000</v>
      </c>
      <c r="F24" s="48">
        <v>18000</v>
      </c>
      <c r="G24" s="74" t="s">
        <v>100</v>
      </c>
      <c r="H24" s="79">
        <v>12</v>
      </c>
      <c r="I24" s="16">
        <v>1500</v>
      </c>
      <c r="J24" s="17">
        <f>H24*I24</f>
        <v>18000</v>
      </c>
      <c r="K24" s="46" t="s">
        <v>50</v>
      </c>
      <c r="L24" s="34"/>
      <c r="M24" s="14"/>
      <c r="N24" s="17"/>
    </row>
    <row r="25" spans="1:14" ht="46.5">
      <c r="A25" s="45"/>
      <c r="B25" s="70" t="s">
        <v>73</v>
      </c>
      <c r="C25" s="47"/>
      <c r="D25" s="47"/>
      <c r="E25" s="48"/>
      <c r="F25" s="48"/>
      <c r="G25" s="48"/>
      <c r="H25" s="79"/>
      <c r="I25" s="16"/>
      <c r="J25" s="70">
        <f>J3+J10+J14</f>
        <v>1382000</v>
      </c>
      <c r="K25" s="46"/>
      <c r="L25" s="34"/>
      <c r="M25" s="14"/>
      <c r="N25" s="17"/>
    </row>
    <row r="26" spans="1:14" ht="15">
      <c r="A26" s="72" t="s">
        <v>51</v>
      </c>
      <c r="B26" s="70" t="s">
        <v>52</v>
      </c>
      <c r="C26" s="70"/>
      <c r="D26" s="70"/>
      <c r="E26" s="73">
        <v>103920</v>
      </c>
      <c r="F26" s="73"/>
      <c r="G26" s="73"/>
      <c r="H26" s="73"/>
      <c r="I26" s="73"/>
      <c r="J26" s="73">
        <f>SUM(J27:J29)</f>
        <v>107920</v>
      </c>
      <c r="K26" s="46"/>
      <c r="L26" s="27"/>
      <c r="M26" s="22"/>
      <c r="N26" s="23"/>
    </row>
    <row r="27" spans="1:14" ht="46.5">
      <c r="A27" s="45" t="s">
        <v>53</v>
      </c>
      <c r="B27" s="46" t="s">
        <v>54</v>
      </c>
      <c r="C27" s="46"/>
      <c r="D27" s="46"/>
      <c r="E27" s="48">
        <v>8000</v>
      </c>
      <c r="F27" s="48">
        <v>7850</v>
      </c>
      <c r="G27" s="19"/>
      <c r="H27" s="48"/>
      <c r="I27" s="48"/>
      <c r="J27" s="17">
        <v>10000</v>
      </c>
      <c r="K27" s="46" t="s">
        <v>55</v>
      </c>
      <c r="L27" s="31"/>
      <c r="M27" s="14"/>
      <c r="N27" s="15"/>
    </row>
    <row r="28" spans="1:14" ht="46.5">
      <c r="A28" s="45" t="s">
        <v>56</v>
      </c>
      <c r="B28" s="46" t="s">
        <v>57</v>
      </c>
      <c r="C28" s="46"/>
      <c r="D28" s="46"/>
      <c r="E28" s="48">
        <v>10000</v>
      </c>
      <c r="F28" s="48">
        <v>9500</v>
      </c>
      <c r="G28" s="74" t="s">
        <v>95</v>
      </c>
      <c r="H28" s="48"/>
      <c r="I28" s="48"/>
      <c r="J28" s="17">
        <v>15000</v>
      </c>
      <c r="K28" s="46" t="s">
        <v>58</v>
      </c>
      <c r="L28" s="31"/>
      <c r="M28" s="14"/>
      <c r="N28" s="15"/>
    </row>
    <row r="29" spans="1:14" ht="28.5">
      <c r="A29" s="45" t="s">
        <v>59</v>
      </c>
      <c r="B29" s="46" t="s">
        <v>60</v>
      </c>
      <c r="C29" s="46"/>
      <c r="D29" s="46"/>
      <c r="E29" s="77">
        <v>85920</v>
      </c>
      <c r="F29" s="77">
        <v>85920</v>
      </c>
      <c r="G29" s="80" t="s">
        <v>96</v>
      </c>
      <c r="H29" s="77"/>
      <c r="I29" s="77"/>
      <c r="J29" s="19">
        <f>J25*0.06</f>
        <v>82920</v>
      </c>
      <c r="K29" s="46"/>
      <c r="L29" s="32"/>
      <c r="M29" s="16"/>
      <c r="N29" s="19"/>
    </row>
    <row r="30" spans="1:14" ht="46.5">
      <c r="A30" s="45"/>
      <c r="B30" s="46" t="s">
        <v>99</v>
      </c>
      <c r="C30" s="46"/>
      <c r="D30" s="46"/>
      <c r="E30" s="46"/>
      <c r="F30" s="46">
        <v>6500</v>
      </c>
      <c r="G30" s="46" t="s">
        <v>103</v>
      </c>
      <c r="H30" s="46"/>
      <c r="I30" s="46"/>
      <c r="J30" s="46"/>
      <c r="K30" s="46"/>
      <c r="L30" s="31"/>
      <c r="M30" s="14"/>
      <c r="N30" s="14"/>
    </row>
    <row r="31" spans="1:14" ht="61.5">
      <c r="A31" s="71"/>
      <c r="B31" s="70" t="s">
        <v>61</v>
      </c>
      <c r="C31" s="46"/>
      <c r="D31" s="46"/>
      <c r="E31" s="73">
        <v>1517920</v>
      </c>
      <c r="F31" s="73">
        <f>SUM(F4:F30)</f>
        <v>1190347</v>
      </c>
      <c r="G31" s="73"/>
      <c r="H31" s="73"/>
      <c r="I31" s="73"/>
      <c r="J31" s="73">
        <f>J3+J10+J14+J26</f>
        <v>1489920</v>
      </c>
      <c r="K31" s="46"/>
      <c r="L31" s="32"/>
      <c r="M31" s="16"/>
      <c r="N31" s="23"/>
    </row>
    <row r="32" spans="1:11" ht="15">
      <c r="A32" s="71"/>
      <c r="B32" s="26"/>
      <c r="C32" s="26"/>
      <c r="D32" s="26"/>
      <c r="E32" s="26"/>
      <c r="F32" s="26"/>
      <c r="G32" s="46"/>
      <c r="H32" s="46"/>
      <c r="I32" s="46"/>
      <c r="J32" s="46"/>
      <c r="K32" s="46"/>
    </row>
    <row r="33" spans="1:11" ht="21.75" customHeight="1">
      <c r="A33" s="89" t="s">
        <v>62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ht="14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ht="15">
      <c r="A35" s="71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30.75">
      <c r="A36" s="45"/>
      <c r="B36" s="45" t="s">
        <v>1</v>
      </c>
      <c r="C36" s="45"/>
      <c r="D36" s="45"/>
      <c r="E36" s="45" t="s">
        <v>2</v>
      </c>
      <c r="F36" s="45"/>
      <c r="G36" s="45"/>
      <c r="H36" s="45"/>
      <c r="I36" s="45"/>
      <c r="J36" s="45" t="s">
        <v>68</v>
      </c>
      <c r="K36" s="46"/>
    </row>
    <row r="37" spans="1:11" ht="15">
      <c r="A37" s="72">
        <v>8</v>
      </c>
      <c r="B37" s="70" t="s">
        <v>63</v>
      </c>
      <c r="C37" s="70"/>
      <c r="D37" s="70"/>
      <c r="E37" s="73"/>
      <c r="F37" s="73"/>
      <c r="G37" s="73"/>
      <c r="H37" s="73"/>
      <c r="I37" s="73"/>
      <c r="J37" s="73"/>
      <c r="K37" s="46"/>
    </row>
    <row r="38" spans="1:11" ht="30.75">
      <c r="A38" s="72">
        <v>1</v>
      </c>
      <c r="B38" s="81" t="s">
        <v>64</v>
      </c>
      <c r="C38" s="82">
        <v>100</v>
      </c>
      <c r="D38" s="82">
        <v>800</v>
      </c>
      <c r="E38" s="83">
        <v>80000</v>
      </c>
      <c r="F38" s="19">
        <v>58800</v>
      </c>
      <c r="G38" s="84" t="s">
        <v>97</v>
      </c>
      <c r="H38" s="21">
        <v>100</v>
      </c>
      <c r="I38" s="21">
        <v>1000</v>
      </c>
      <c r="J38" s="17">
        <f>H38*I38</f>
        <v>100000</v>
      </c>
      <c r="K38" s="46"/>
    </row>
    <row r="39" spans="1:11" ht="30.75">
      <c r="A39" s="72">
        <v>2</v>
      </c>
      <c r="B39" s="81" t="s">
        <v>65</v>
      </c>
      <c r="C39" s="82">
        <v>100</v>
      </c>
      <c r="D39" s="82">
        <v>500</v>
      </c>
      <c r="E39" s="83">
        <v>50000</v>
      </c>
      <c r="F39" s="83"/>
      <c r="G39" s="83"/>
      <c r="H39" s="21">
        <v>100</v>
      </c>
      <c r="I39" s="21">
        <v>500</v>
      </c>
      <c r="J39" s="17">
        <f>H39*I39</f>
        <v>50000</v>
      </c>
      <c r="K39" s="46"/>
    </row>
    <row r="40" spans="1:11" ht="15">
      <c r="A40" s="72"/>
      <c r="B40" s="81"/>
      <c r="C40" s="81"/>
      <c r="D40" s="81"/>
      <c r="E40" s="46"/>
      <c r="F40" s="46"/>
      <c r="G40" s="46"/>
      <c r="H40" s="46"/>
      <c r="I40" s="46"/>
      <c r="J40" s="46"/>
      <c r="K40" s="46"/>
    </row>
    <row r="41" spans="1:11" ht="15">
      <c r="A41" s="72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46.5">
      <c r="A42" s="71"/>
      <c r="B42" s="70" t="s">
        <v>66</v>
      </c>
      <c r="C42" s="46"/>
      <c r="D42" s="46"/>
      <c r="E42" s="73">
        <f>SUM(E38:E39)</f>
        <v>130000</v>
      </c>
      <c r="F42" s="73">
        <v>58800</v>
      </c>
      <c r="G42" s="73"/>
      <c r="H42" s="73"/>
      <c r="I42" s="73"/>
      <c r="J42" s="73">
        <f>SUM(J38:J39)</f>
        <v>150000</v>
      </c>
      <c r="K42" s="46"/>
    </row>
    <row r="43" spans="1:11" ht="15">
      <c r="A43" s="71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5">
      <c r="A44" s="71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30.75">
      <c r="A45" s="71"/>
      <c r="B45" s="71" t="s">
        <v>67</v>
      </c>
      <c r="C45" s="71"/>
      <c r="D45" s="71"/>
      <c r="E45" s="85">
        <f>E31-E42</f>
        <v>1387920</v>
      </c>
      <c r="F45" s="85"/>
      <c r="G45" s="85"/>
      <c r="H45" s="85"/>
      <c r="I45" s="85"/>
      <c r="J45" s="85">
        <f>J31-J42</f>
        <v>1339920</v>
      </c>
      <c r="K45" s="46"/>
    </row>
    <row r="46" spans="1:11" ht="15">
      <c r="A46" s="19"/>
      <c r="B46" s="86" t="s">
        <v>101</v>
      </c>
      <c r="C46" s="19"/>
      <c r="D46" s="19"/>
      <c r="E46" s="85">
        <v>1235000</v>
      </c>
      <c r="F46" s="19"/>
      <c r="G46" s="19"/>
      <c r="H46" s="19"/>
      <c r="I46" s="19"/>
      <c r="J46" s="19"/>
      <c r="K46" s="19"/>
    </row>
    <row r="47" spans="1:11" ht="15">
      <c r="A47" s="19"/>
      <c r="B47" s="87" t="s">
        <v>102</v>
      </c>
      <c r="C47" s="19"/>
      <c r="D47" s="19"/>
      <c r="E47" s="19"/>
      <c r="F47" s="85">
        <f>F31-F42</f>
        <v>1131547</v>
      </c>
      <c r="G47" s="19"/>
      <c r="H47" s="19"/>
      <c r="I47" s="19"/>
      <c r="J47" s="19"/>
      <c r="K47" s="19"/>
    </row>
    <row r="48" spans="2:11" ht="14.25">
      <c r="B48" s="87" t="s">
        <v>104</v>
      </c>
      <c r="C48" s="18"/>
      <c r="D48" s="18"/>
      <c r="E48" s="18"/>
      <c r="F48" s="93">
        <f>E46-F47</f>
        <v>103453</v>
      </c>
      <c r="G48" s="18"/>
      <c r="H48" s="18"/>
      <c r="I48" s="18"/>
      <c r="J48" s="93">
        <v>103453</v>
      </c>
      <c r="K48" s="92" t="s">
        <v>105</v>
      </c>
    </row>
    <row r="49" spans="2:11" ht="28.5">
      <c r="B49" s="91" t="s">
        <v>106</v>
      </c>
      <c r="C49" s="18"/>
      <c r="D49" s="18"/>
      <c r="E49" s="18"/>
      <c r="F49" s="18"/>
      <c r="G49" s="18"/>
      <c r="H49" s="18"/>
      <c r="I49" s="18"/>
      <c r="J49" s="93">
        <f>J45-J48</f>
        <v>1236467</v>
      </c>
      <c r="K49" s="18"/>
    </row>
  </sheetData>
  <sheetProtection/>
  <mergeCells count="2">
    <mergeCell ref="A1:K1"/>
    <mergeCell ref="A33:K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17.421875" style="0" customWidth="1"/>
  </cols>
  <sheetData>
    <row r="3" spans="1:5" ht="15.75" thickBot="1">
      <c r="A3" s="6"/>
      <c r="B3" s="2"/>
      <c r="C3" s="7"/>
      <c r="D3" s="7"/>
      <c r="E3" s="8"/>
    </row>
    <row r="4" spans="1:5" ht="31.5" thickBot="1">
      <c r="A4" s="1"/>
      <c r="B4" s="3" t="s">
        <v>81</v>
      </c>
      <c r="C4" s="4">
        <v>226012</v>
      </c>
      <c r="D4" s="4"/>
      <c r="E4" s="5"/>
    </row>
    <row r="5" spans="1:5" ht="31.5" thickBot="1">
      <c r="A5" s="6"/>
      <c r="B5" s="2" t="s">
        <v>82</v>
      </c>
      <c r="C5" s="7">
        <v>38510</v>
      </c>
      <c r="D5" s="7"/>
      <c r="E5" s="8"/>
    </row>
    <row r="6" spans="1:5" ht="15.75" thickBot="1">
      <c r="A6" s="1"/>
      <c r="B6" s="24" t="s">
        <v>83</v>
      </c>
      <c r="C6" s="25">
        <v>28000</v>
      </c>
      <c r="D6" s="4"/>
      <c r="E6" s="5"/>
    </row>
    <row r="7" spans="1:5" ht="15.75" thickBot="1">
      <c r="A7" s="6"/>
      <c r="B7" s="2" t="s">
        <v>84</v>
      </c>
      <c r="C7" s="7">
        <v>292522</v>
      </c>
      <c r="D7" s="7"/>
      <c r="E7" s="8"/>
    </row>
    <row r="8" spans="1:5" ht="15.75" thickBot="1">
      <c r="A8" s="1"/>
      <c r="B8" s="3" t="s">
        <v>90</v>
      </c>
      <c r="C8" s="4">
        <v>11173</v>
      </c>
      <c r="D8" s="4"/>
      <c r="E8" s="5"/>
    </row>
    <row r="9" spans="1:5" ht="15.75" thickBot="1">
      <c r="A9" s="6"/>
      <c r="B9" s="2" t="s">
        <v>91</v>
      </c>
      <c r="C9" s="2">
        <v>6500</v>
      </c>
      <c r="D9" s="2"/>
      <c r="E9" s="10"/>
    </row>
    <row r="10" spans="1:5" ht="15.75" thickBot="1">
      <c r="A10" s="1"/>
      <c r="B10" s="3"/>
      <c r="C10" s="3"/>
      <c r="D10" s="3"/>
      <c r="E10" s="4"/>
    </row>
    <row r="11" spans="1:4" ht="15.75" thickBot="1">
      <c r="A11" s="6"/>
      <c r="B11" s="2"/>
      <c r="C11" s="2"/>
      <c r="D11" s="2"/>
    </row>
    <row r="12" spans="1:4" ht="15.75" thickBot="1">
      <c r="A12" s="1"/>
      <c r="B12" s="3"/>
      <c r="C12" s="3"/>
      <c r="D12" s="3"/>
    </row>
    <row r="15" spans="1:8" ht="15.75" thickBot="1">
      <c r="A15" s="9"/>
      <c r="B15" s="11"/>
      <c r="C15" s="12"/>
      <c r="D15" s="12"/>
      <c r="E15" s="13"/>
      <c r="F15" s="21"/>
      <c r="G15" s="21"/>
      <c r="H15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3">
      <selection activeCell="D19" sqref="D19"/>
    </sheetView>
  </sheetViews>
  <sheetFormatPr defaultColWidth="9.140625" defaultRowHeight="15"/>
  <cols>
    <col min="2" max="2" width="24.57421875" style="0" customWidth="1"/>
    <col min="5" max="5" width="12.57421875" style="0" customWidth="1"/>
    <col min="6" max="7" width="13.28125" style="0" customWidth="1"/>
    <col min="8" max="8" width="20.140625" style="0" customWidth="1"/>
    <col min="9" max="11" width="12.57421875" style="0" customWidth="1"/>
    <col min="12" max="12" width="48.140625" style="0" customWidth="1"/>
  </cols>
  <sheetData>
    <row r="1" spans="1:12" ht="36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0.75">
      <c r="A2" s="35"/>
      <c r="B2" s="35" t="s">
        <v>1</v>
      </c>
      <c r="C2" s="36" t="s">
        <v>6</v>
      </c>
      <c r="D2" s="36" t="s">
        <v>7</v>
      </c>
      <c r="E2" s="35" t="s">
        <v>2</v>
      </c>
      <c r="F2" s="36" t="s">
        <v>79</v>
      </c>
      <c r="G2" s="36"/>
      <c r="H2" s="36" t="s">
        <v>80</v>
      </c>
      <c r="I2" s="36" t="s">
        <v>6</v>
      </c>
      <c r="J2" s="36" t="s">
        <v>7</v>
      </c>
      <c r="K2" s="35" t="s">
        <v>68</v>
      </c>
      <c r="L2" s="37" t="s">
        <v>3</v>
      </c>
    </row>
    <row r="3" spans="1:15" ht="41.25" customHeight="1">
      <c r="A3" s="38" t="s">
        <v>4</v>
      </c>
      <c r="B3" s="36" t="s">
        <v>5</v>
      </c>
      <c r="C3" s="18"/>
      <c r="D3" s="18"/>
      <c r="E3" s="28">
        <v>666000</v>
      </c>
      <c r="F3" s="28"/>
      <c r="G3" s="28"/>
      <c r="H3" s="28"/>
      <c r="I3" s="18"/>
      <c r="J3" s="18"/>
      <c r="K3" s="28">
        <f>SUM(K4:K8)</f>
        <v>492000</v>
      </c>
      <c r="L3" s="29"/>
      <c r="M3" s="27"/>
      <c r="N3" s="22"/>
      <c r="O3" s="23"/>
    </row>
    <row r="4" spans="1:15" ht="56.25" customHeight="1">
      <c r="A4" s="35" t="s">
        <v>8</v>
      </c>
      <c r="B4" s="39" t="s">
        <v>9</v>
      </c>
      <c r="C4" s="40">
        <v>12</v>
      </c>
      <c r="D4" s="40">
        <v>20000</v>
      </c>
      <c r="E4" s="30">
        <v>240000</v>
      </c>
      <c r="F4" s="30">
        <v>240000</v>
      </c>
      <c r="G4" s="30"/>
      <c r="H4" s="57" t="s">
        <v>85</v>
      </c>
      <c r="I4" s="14">
        <v>12</v>
      </c>
      <c r="J4" s="14">
        <v>15000</v>
      </c>
      <c r="K4" s="15">
        <f>I4*J4</f>
        <v>180000</v>
      </c>
      <c r="L4" s="14" t="s">
        <v>69</v>
      </c>
      <c r="M4" s="31"/>
      <c r="N4" s="14"/>
      <c r="O4" s="15"/>
    </row>
    <row r="5" spans="1:15" ht="46.5">
      <c r="A5" s="41" t="s">
        <v>10</v>
      </c>
      <c r="B5" s="29" t="s">
        <v>11</v>
      </c>
      <c r="C5" s="42">
        <v>12</v>
      </c>
      <c r="D5" s="42">
        <v>10000</v>
      </c>
      <c r="E5" s="43">
        <v>120000</v>
      </c>
      <c r="F5" s="44">
        <v>120000</v>
      </c>
      <c r="G5" s="44"/>
      <c r="H5" s="57" t="s">
        <v>86</v>
      </c>
      <c r="I5" s="14">
        <v>12</v>
      </c>
      <c r="J5" s="14">
        <v>11000</v>
      </c>
      <c r="K5" s="15">
        <f>I5*J5</f>
        <v>132000</v>
      </c>
      <c r="L5" s="14" t="s">
        <v>70</v>
      </c>
      <c r="M5" s="31"/>
      <c r="N5" s="14"/>
      <c r="O5" s="15"/>
    </row>
    <row r="6" spans="1:15" ht="46.5">
      <c r="A6" s="35" t="s">
        <v>12</v>
      </c>
      <c r="B6" s="39" t="s">
        <v>13</v>
      </c>
      <c r="C6" s="40">
        <v>12</v>
      </c>
      <c r="D6" s="40">
        <v>6000</v>
      </c>
      <c r="E6" s="30">
        <v>72000</v>
      </c>
      <c r="F6" s="44">
        <v>72000</v>
      </c>
      <c r="G6" s="44"/>
      <c r="H6" s="57" t="s">
        <v>87</v>
      </c>
      <c r="I6" s="14">
        <v>12</v>
      </c>
      <c r="J6" s="14">
        <v>6500</v>
      </c>
      <c r="K6" s="15">
        <f>I6*J6</f>
        <v>78000</v>
      </c>
      <c r="L6" s="39" t="s">
        <v>14</v>
      </c>
      <c r="M6" s="31"/>
      <c r="N6" s="14"/>
      <c r="O6" s="15"/>
    </row>
    <row r="7" spans="1:15" s="26" customFormat="1" ht="46.5">
      <c r="A7" s="45" t="s">
        <v>15</v>
      </c>
      <c r="B7" s="46" t="s">
        <v>16</v>
      </c>
      <c r="C7" s="47">
        <v>12</v>
      </c>
      <c r="D7" s="47">
        <v>12000</v>
      </c>
      <c r="E7" s="48">
        <v>144000</v>
      </c>
      <c r="F7" s="44">
        <v>144000</v>
      </c>
      <c r="G7" s="44"/>
      <c r="H7" s="57" t="s">
        <v>88</v>
      </c>
      <c r="I7" s="16"/>
      <c r="J7" s="16"/>
      <c r="K7" s="17">
        <f>I7*J7</f>
        <v>0</v>
      </c>
      <c r="L7" s="46" t="s">
        <v>77</v>
      </c>
      <c r="M7" s="32"/>
      <c r="N7" s="16"/>
      <c r="O7" s="17"/>
    </row>
    <row r="8" spans="1:15" ht="46.5">
      <c r="A8" s="35" t="s">
        <v>17</v>
      </c>
      <c r="B8" s="39" t="s">
        <v>18</v>
      </c>
      <c r="C8" s="40">
        <v>12</v>
      </c>
      <c r="D8" s="40">
        <v>7500</v>
      </c>
      <c r="E8" s="30">
        <v>90000</v>
      </c>
      <c r="F8" s="44">
        <v>90000</v>
      </c>
      <c r="G8" s="44"/>
      <c r="H8" s="57" t="s">
        <v>89</v>
      </c>
      <c r="I8" s="14">
        <v>12</v>
      </c>
      <c r="J8" s="14">
        <v>8500</v>
      </c>
      <c r="K8" s="15">
        <f>I8*J8</f>
        <v>102000</v>
      </c>
      <c r="L8" s="39"/>
      <c r="M8" s="31"/>
      <c r="N8" s="14"/>
      <c r="O8" s="15"/>
    </row>
    <row r="9" spans="1:15" ht="15">
      <c r="A9" s="41"/>
      <c r="B9" s="29"/>
      <c r="C9" s="29"/>
      <c r="D9" s="29"/>
      <c r="E9" s="42"/>
      <c r="F9" s="42"/>
      <c r="G9" s="42"/>
      <c r="H9" s="42"/>
      <c r="I9" s="42"/>
      <c r="J9" s="42"/>
      <c r="K9" s="42"/>
      <c r="L9" s="29"/>
      <c r="M9" s="31"/>
      <c r="N9" s="14"/>
      <c r="O9" s="15"/>
    </row>
    <row r="10" spans="1:15" ht="30.75">
      <c r="A10" s="49" t="s">
        <v>19</v>
      </c>
      <c r="B10" s="50" t="s">
        <v>20</v>
      </c>
      <c r="C10" s="50"/>
      <c r="D10" s="50"/>
      <c r="E10" s="51">
        <v>372000</v>
      </c>
      <c r="F10" s="51"/>
      <c r="G10" s="51"/>
      <c r="H10" s="51"/>
      <c r="I10" s="51"/>
      <c r="J10" s="51"/>
      <c r="K10" s="51">
        <f>SUM(K11:K12)</f>
        <v>380000</v>
      </c>
      <c r="L10" s="39"/>
      <c r="M10" s="27"/>
      <c r="N10" s="22"/>
      <c r="O10" s="23"/>
    </row>
    <row r="11" spans="1:15" ht="30.75">
      <c r="A11" s="41" t="s">
        <v>21</v>
      </c>
      <c r="B11" s="29" t="s">
        <v>72</v>
      </c>
      <c r="C11" s="42">
        <v>12</v>
      </c>
      <c r="D11" s="42">
        <v>6000</v>
      </c>
      <c r="E11" s="43">
        <v>72000</v>
      </c>
      <c r="G11" s="44">
        <v>48000</v>
      </c>
      <c r="H11" s="43"/>
      <c r="I11" s="16">
        <v>12</v>
      </c>
      <c r="J11" s="16">
        <v>15000</v>
      </c>
      <c r="K11" s="17">
        <f>I11*J11</f>
        <v>180000</v>
      </c>
      <c r="L11" s="29"/>
      <c r="M11" s="32"/>
      <c r="N11" s="16"/>
      <c r="O11" s="17"/>
    </row>
    <row r="12" spans="1:15" ht="46.5">
      <c r="A12" s="35" t="s">
        <v>22</v>
      </c>
      <c r="B12" s="39" t="s">
        <v>74</v>
      </c>
      <c r="C12" s="40">
        <v>100</v>
      </c>
      <c r="D12" s="40">
        <v>3000</v>
      </c>
      <c r="E12" s="30">
        <v>300000</v>
      </c>
      <c r="F12" s="44">
        <v>11173</v>
      </c>
      <c r="G12" s="44">
        <v>29173</v>
      </c>
      <c r="H12" s="57" t="s">
        <v>92</v>
      </c>
      <c r="I12" s="16">
        <v>50</v>
      </c>
      <c r="J12" s="16">
        <v>4000</v>
      </c>
      <c r="K12" s="17">
        <f>I12*J12</f>
        <v>200000</v>
      </c>
      <c r="L12" s="46" t="s">
        <v>78</v>
      </c>
      <c r="M12" s="32"/>
      <c r="N12" s="16"/>
      <c r="O12" s="17"/>
    </row>
    <row r="13" spans="1:15" ht="14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3"/>
      <c r="N13" s="18"/>
      <c r="O13" s="18"/>
    </row>
    <row r="14" spans="1:15" ht="30.75">
      <c r="A14" s="49" t="s">
        <v>23</v>
      </c>
      <c r="B14" s="50" t="s">
        <v>24</v>
      </c>
      <c r="C14" s="50"/>
      <c r="D14" s="50"/>
      <c r="E14" s="51">
        <v>376000</v>
      </c>
      <c r="F14" s="51"/>
      <c r="G14" s="51"/>
      <c r="H14" s="51"/>
      <c r="I14" s="51"/>
      <c r="J14" s="51"/>
      <c r="K14" s="51">
        <f>SUM(K15:K24)</f>
        <v>510000</v>
      </c>
      <c r="L14" s="39"/>
      <c r="M14" s="27"/>
      <c r="N14" s="22"/>
      <c r="O14" s="23"/>
    </row>
    <row r="15" spans="1:15" ht="61.5">
      <c r="A15" s="41" t="s">
        <v>25</v>
      </c>
      <c r="B15" s="29" t="s">
        <v>26</v>
      </c>
      <c r="C15" s="29"/>
      <c r="D15" s="29"/>
      <c r="E15" s="54">
        <v>88000</v>
      </c>
      <c r="F15" s="54">
        <v>9145</v>
      </c>
      <c r="G15" s="68">
        <v>49145</v>
      </c>
      <c r="H15" s="68" t="s">
        <v>98</v>
      </c>
      <c r="I15" s="54"/>
      <c r="J15" s="54"/>
      <c r="K15" s="19">
        <v>120000</v>
      </c>
      <c r="L15" s="29" t="s">
        <v>27</v>
      </c>
      <c r="M15" s="31"/>
      <c r="N15" s="14"/>
      <c r="O15" s="19"/>
    </row>
    <row r="16" spans="1:15" ht="30.75">
      <c r="A16" s="35" t="s">
        <v>28</v>
      </c>
      <c r="B16" s="39" t="s">
        <v>29</v>
      </c>
      <c r="C16" s="39"/>
      <c r="D16" s="39"/>
      <c r="E16" s="40">
        <v>0</v>
      </c>
      <c r="F16" s="40"/>
      <c r="G16" s="40"/>
      <c r="H16" s="40"/>
      <c r="I16" s="40"/>
      <c r="J16" s="40"/>
      <c r="K16" s="17">
        <v>0</v>
      </c>
      <c r="L16" s="39" t="s">
        <v>30</v>
      </c>
      <c r="M16" s="32"/>
      <c r="N16" s="16"/>
      <c r="O16" s="17"/>
    </row>
    <row r="17" spans="1:15" ht="30.75">
      <c r="A17" s="41" t="s">
        <v>31</v>
      </c>
      <c r="B17" s="29" t="s">
        <v>32</v>
      </c>
      <c r="C17" s="29"/>
      <c r="D17" s="29"/>
      <c r="E17" s="42">
        <v>0</v>
      </c>
      <c r="F17" s="42"/>
      <c r="G17" s="42"/>
      <c r="H17" s="42"/>
      <c r="I17" s="16">
        <v>2</v>
      </c>
      <c r="J17" s="16">
        <v>30000</v>
      </c>
      <c r="K17" s="17">
        <f>I17*J17</f>
        <v>60000</v>
      </c>
      <c r="L17" s="29" t="s">
        <v>76</v>
      </c>
      <c r="M17" s="32"/>
      <c r="N17" s="16"/>
      <c r="O17" s="17"/>
    </row>
    <row r="18" spans="1:15" ht="46.5">
      <c r="A18" s="35" t="s">
        <v>33</v>
      </c>
      <c r="B18" s="39" t="s">
        <v>34</v>
      </c>
      <c r="C18" s="39"/>
      <c r="D18" s="39"/>
      <c r="E18" s="40">
        <v>0</v>
      </c>
      <c r="F18" s="40"/>
      <c r="G18" s="40"/>
      <c r="H18" s="40"/>
      <c r="I18" s="40"/>
      <c r="J18" s="40"/>
      <c r="K18" s="17">
        <f>I18*J18</f>
        <v>0</v>
      </c>
      <c r="L18" s="39" t="s">
        <v>35</v>
      </c>
      <c r="M18" s="32"/>
      <c r="N18" s="16"/>
      <c r="O18" s="17"/>
    </row>
    <row r="19" spans="1:15" ht="30.75">
      <c r="A19" s="41" t="s">
        <v>36</v>
      </c>
      <c r="B19" s="29" t="s">
        <v>37</v>
      </c>
      <c r="C19" s="42">
        <v>12</v>
      </c>
      <c r="D19" s="42">
        <v>15400</v>
      </c>
      <c r="E19" s="43">
        <v>184800</v>
      </c>
      <c r="F19" s="43">
        <v>180259</v>
      </c>
      <c r="G19" s="43"/>
      <c r="H19" s="55" t="s">
        <v>93</v>
      </c>
      <c r="I19" s="16">
        <v>12</v>
      </c>
      <c r="J19" s="16">
        <v>16000</v>
      </c>
      <c r="K19" s="17">
        <f>I19*J19</f>
        <v>192000</v>
      </c>
      <c r="L19" s="29" t="s">
        <v>71</v>
      </c>
      <c r="M19" s="32"/>
      <c r="N19" s="16"/>
      <c r="O19" s="17"/>
    </row>
    <row r="20" spans="1:15" ht="46.5">
      <c r="A20" s="56"/>
      <c r="B20" s="39" t="s">
        <v>38</v>
      </c>
      <c r="C20" s="40">
        <v>12</v>
      </c>
      <c r="D20" s="40">
        <v>6600</v>
      </c>
      <c r="E20" s="30">
        <v>79200</v>
      </c>
      <c r="F20" s="44">
        <v>53660</v>
      </c>
      <c r="G20" s="44">
        <v>90000</v>
      </c>
      <c r="H20" s="57" t="s">
        <v>94</v>
      </c>
      <c r="I20" s="14">
        <v>12</v>
      </c>
      <c r="J20" s="14">
        <v>7500</v>
      </c>
      <c r="K20" s="17">
        <f>I20*J20</f>
        <v>90000</v>
      </c>
      <c r="L20" s="39" t="s">
        <v>39</v>
      </c>
      <c r="M20" s="31"/>
      <c r="N20" s="14"/>
      <c r="O20" s="17"/>
    </row>
    <row r="21" spans="1:15" ht="15">
      <c r="A21" s="41" t="s">
        <v>40</v>
      </c>
      <c r="B21" s="29" t="s">
        <v>41</v>
      </c>
      <c r="C21" s="29"/>
      <c r="D21" s="29"/>
      <c r="E21" s="42">
        <v>0</v>
      </c>
      <c r="F21" s="42"/>
      <c r="G21" s="42"/>
      <c r="H21" s="42"/>
      <c r="I21" s="42"/>
      <c r="J21" s="42"/>
      <c r="K21" s="17">
        <v>30000</v>
      </c>
      <c r="L21" s="29" t="s">
        <v>75</v>
      </c>
      <c r="M21" s="32"/>
      <c r="N21" s="16"/>
      <c r="O21" s="17"/>
    </row>
    <row r="22" spans="1:15" ht="30.75">
      <c r="A22" s="35" t="s">
        <v>42</v>
      </c>
      <c r="B22" s="39" t="s">
        <v>43</v>
      </c>
      <c r="C22" s="39"/>
      <c r="D22" s="39"/>
      <c r="E22" s="40">
        <v>0</v>
      </c>
      <c r="F22" s="40"/>
      <c r="G22" s="40"/>
      <c r="H22" s="40"/>
      <c r="I22" s="40"/>
      <c r="J22" s="40"/>
      <c r="K22" s="17">
        <f>I22*J22</f>
        <v>0</v>
      </c>
      <c r="L22" s="39" t="s">
        <v>44</v>
      </c>
      <c r="M22" s="32"/>
      <c r="N22" s="16"/>
      <c r="O22" s="17"/>
    </row>
    <row r="23" spans="1:15" ht="15">
      <c r="A23" s="41" t="s">
        <v>45</v>
      </c>
      <c r="B23" s="29" t="s">
        <v>46</v>
      </c>
      <c r="C23" s="29"/>
      <c r="D23" s="29"/>
      <c r="E23" s="42">
        <v>0</v>
      </c>
      <c r="F23" s="42"/>
      <c r="G23" s="42"/>
      <c r="H23" s="42"/>
      <c r="I23" s="42"/>
      <c r="J23" s="42"/>
      <c r="K23" s="17">
        <f>I23*J23</f>
        <v>0</v>
      </c>
      <c r="L23" s="29" t="s">
        <v>47</v>
      </c>
      <c r="M23" s="32"/>
      <c r="N23" s="16"/>
      <c r="O23" s="17"/>
    </row>
    <row r="24" spans="1:15" ht="61.5">
      <c r="A24" s="35" t="s">
        <v>48</v>
      </c>
      <c r="B24" s="39" t="s">
        <v>49</v>
      </c>
      <c r="C24" s="40">
        <v>12</v>
      </c>
      <c r="D24" s="40">
        <v>2000</v>
      </c>
      <c r="E24" s="30">
        <v>24000</v>
      </c>
      <c r="F24" s="44">
        <v>10000</v>
      </c>
      <c r="G24" s="44">
        <v>18000</v>
      </c>
      <c r="H24" s="57" t="s">
        <v>100</v>
      </c>
      <c r="I24" s="20">
        <v>12</v>
      </c>
      <c r="J24" s="14">
        <v>1500</v>
      </c>
      <c r="K24" s="17">
        <f>I24*J24</f>
        <v>18000</v>
      </c>
      <c r="L24" s="39" t="s">
        <v>50</v>
      </c>
      <c r="M24" s="34"/>
      <c r="N24" s="14"/>
      <c r="O24" s="17"/>
    </row>
    <row r="25" spans="1:15" ht="46.5">
      <c r="A25" s="35"/>
      <c r="B25" s="36" t="s">
        <v>73</v>
      </c>
      <c r="C25" s="40"/>
      <c r="D25" s="40"/>
      <c r="E25" s="30"/>
      <c r="F25" s="30"/>
      <c r="G25" s="30"/>
      <c r="H25" s="30"/>
      <c r="I25" s="20"/>
      <c r="J25" s="14"/>
      <c r="K25" s="36">
        <f>K3+K10+K14</f>
        <v>1382000</v>
      </c>
      <c r="L25" s="39"/>
      <c r="M25" s="34"/>
      <c r="N25" s="14"/>
      <c r="O25" s="17"/>
    </row>
    <row r="26" spans="1:15" ht="15">
      <c r="A26" s="38" t="s">
        <v>51</v>
      </c>
      <c r="B26" s="36" t="s">
        <v>52</v>
      </c>
      <c r="C26" s="36"/>
      <c r="D26" s="36"/>
      <c r="E26" s="28">
        <v>103920</v>
      </c>
      <c r="F26" s="28"/>
      <c r="G26" s="28"/>
      <c r="H26" s="28"/>
      <c r="I26" s="28"/>
      <c r="J26" s="28"/>
      <c r="K26" s="28">
        <f>SUM(K27:K29)</f>
        <v>107920</v>
      </c>
      <c r="L26" s="29"/>
      <c r="M26" s="27"/>
      <c r="N26" s="22"/>
      <c r="O26" s="23"/>
    </row>
    <row r="27" spans="1:15" ht="46.5">
      <c r="A27" s="35" t="s">
        <v>53</v>
      </c>
      <c r="B27" s="39" t="s">
        <v>54</v>
      </c>
      <c r="C27" s="39"/>
      <c r="D27" s="39"/>
      <c r="E27" s="30">
        <v>8000</v>
      </c>
      <c r="F27" s="44">
        <v>850</v>
      </c>
      <c r="G27" s="44">
        <v>7850</v>
      </c>
      <c r="H27" s="18"/>
      <c r="I27" s="30"/>
      <c r="J27" s="30"/>
      <c r="K27" s="15">
        <v>10000</v>
      </c>
      <c r="L27" s="39" t="s">
        <v>55</v>
      </c>
      <c r="M27" s="31"/>
      <c r="N27" s="14"/>
      <c r="O27" s="15"/>
    </row>
    <row r="28" spans="1:15" ht="46.5">
      <c r="A28" s="41" t="s">
        <v>56</v>
      </c>
      <c r="B28" s="29" t="s">
        <v>57</v>
      </c>
      <c r="C28" s="29"/>
      <c r="D28" s="29"/>
      <c r="E28" s="43">
        <v>10000</v>
      </c>
      <c r="F28" s="44">
        <v>1600</v>
      </c>
      <c r="G28" s="44">
        <v>9500</v>
      </c>
      <c r="H28" s="55" t="s">
        <v>95</v>
      </c>
      <c r="I28" s="43"/>
      <c r="J28" s="43"/>
      <c r="K28" s="15">
        <v>15000</v>
      </c>
      <c r="L28" s="29" t="s">
        <v>58</v>
      </c>
      <c r="M28" s="31"/>
      <c r="N28" s="14"/>
      <c r="O28" s="15"/>
    </row>
    <row r="29" spans="1:15" ht="28.5">
      <c r="A29" s="41" t="s">
        <v>59</v>
      </c>
      <c r="B29" s="29" t="s">
        <v>60</v>
      </c>
      <c r="C29" s="29"/>
      <c r="D29" s="29"/>
      <c r="E29" s="54">
        <v>85920</v>
      </c>
      <c r="F29" s="54">
        <v>85920</v>
      </c>
      <c r="G29" s="54"/>
      <c r="H29" s="67" t="s">
        <v>96</v>
      </c>
      <c r="I29" s="54"/>
      <c r="J29" s="54"/>
      <c r="K29" s="19">
        <f>K25*0.06</f>
        <v>82920</v>
      </c>
      <c r="L29" s="29"/>
      <c r="M29" s="32"/>
      <c r="N29" s="16"/>
      <c r="O29" s="19"/>
    </row>
    <row r="30" spans="1:15" ht="1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1"/>
      <c r="N30" s="14"/>
      <c r="O30" s="14"/>
    </row>
    <row r="31" spans="1:15" ht="61.5">
      <c r="A31" s="58"/>
      <c r="B31" s="36" t="s">
        <v>61</v>
      </c>
      <c r="C31" s="29"/>
      <c r="D31" s="29"/>
      <c r="E31" s="28">
        <v>1517920</v>
      </c>
      <c r="F31" s="28"/>
      <c r="G31" s="28"/>
      <c r="H31" s="28"/>
      <c r="I31" s="28"/>
      <c r="J31" s="28"/>
      <c r="K31" s="28">
        <f>K3+K10+K14+K26</f>
        <v>1489920</v>
      </c>
      <c r="L31" s="29"/>
      <c r="M31" s="32"/>
      <c r="N31" s="16"/>
      <c r="O31" s="23"/>
    </row>
    <row r="32" spans="1:12" ht="15">
      <c r="A32" s="37"/>
      <c r="B32" s="69" t="s">
        <v>99</v>
      </c>
      <c r="C32" s="69"/>
      <c r="D32" s="69"/>
      <c r="E32" s="69"/>
      <c r="F32" s="69">
        <v>6500</v>
      </c>
      <c r="G32" s="69"/>
      <c r="H32" s="69"/>
      <c r="I32" s="39"/>
      <c r="J32" s="39"/>
      <c r="K32" s="39"/>
      <c r="L32" s="39"/>
    </row>
    <row r="33" spans="1:12" ht="21.75" customHeight="1">
      <c r="A33" s="90" t="s">
        <v>62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5">
      <c r="A35" s="3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30.75">
      <c r="A36" s="41"/>
      <c r="B36" s="41" t="s">
        <v>1</v>
      </c>
      <c r="C36" s="41"/>
      <c r="D36" s="41"/>
      <c r="E36" s="41" t="s">
        <v>2</v>
      </c>
      <c r="F36" s="41"/>
      <c r="G36" s="41"/>
      <c r="H36" s="41"/>
      <c r="I36" s="41"/>
      <c r="J36" s="41"/>
      <c r="K36" s="35" t="s">
        <v>68</v>
      </c>
      <c r="L36" s="29"/>
    </row>
    <row r="37" spans="1:12" ht="15">
      <c r="A37" s="49">
        <v>8</v>
      </c>
      <c r="B37" s="50" t="s">
        <v>63</v>
      </c>
      <c r="C37" s="50"/>
      <c r="D37" s="50"/>
      <c r="E37" s="51"/>
      <c r="F37" s="51"/>
      <c r="G37" s="51"/>
      <c r="H37" s="51"/>
      <c r="I37" s="51"/>
      <c r="J37" s="51"/>
      <c r="K37" s="51"/>
      <c r="L37" s="39"/>
    </row>
    <row r="38" spans="1:12" ht="30.75">
      <c r="A38" s="38">
        <v>1</v>
      </c>
      <c r="B38" s="59" t="s">
        <v>64</v>
      </c>
      <c r="C38" s="60">
        <v>100</v>
      </c>
      <c r="D38" s="60">
        <v>800</v>
      </c>
      <c r="E38" s="61">
        <v>80000</v>
      </c>
      <c r="F38" s="18">
        <v>58800</v>
      </c>
      <c r="G38" s="18"/>
      <c r="H38" s="62" t="s">
        <v>97</v>
      </c>
      <c r="I38" s="21">
        <v>100</v>
      </c>
      <c r="J38" s="21">
        <v>1000</v>
      </c>
      <c r="K38" s="17">
        <f>I38*J38</f>
        <v>100000</v>
      </c>
      <c r="L38" s="29"/>
    </row>
    <row r="39" spans="1:12" ht="30.75">
      <c r="A39" s="49">
        <v>2</v>
      </c>
      <c r="B39" s="63" t="s">
        <v>65</v>
      </c>
      <c r="C39" s="64">
        <v>100</v>
      </c>
      <c r="D39" s="64">
        <v>500</v>
      </c>
      <c r="E39" s="65">
        <v>50000</v>
      </c>
      <c r="F39" s="65"/>
      <c r="G39" s="65"/>
      <c r="H39" s="65"/>
      <c r="I39" s="21">
        <v>100</v>
      </c>
      <c r="J39" s="21">
        <v>500</v>
      </c>
      <c r="K39" s="17">
        <f>I39*J39</f>
        <v>50000</v>
      </c>
      <c r="L39" s="39"/>
    </row>
    <row r="40" spans="1:12" ht="15">
      <c r="A40" s="38"/>
      <c r="B40" s="59"/>
      <c r="C40" s="59"/>
      <c r="D40" s="59"/>
      <c r="E40" s="29"/>
      <c r="F40" s="29"/>
      <c r="G40" s="29"/>
      <c r="H40" s="29"/>
      <c r="I40" s="29"/>
      <c r="J40" s="29"/>
      <c r="K40" s="29"/>
      <c r="L40" s="29"/>
    </row>
    <row r="41" spans="1:12" ht="15">
      <c r="A41" s="4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46.5">
      <c r="A42" s="58"/>
      <c r="B42" s="36" t="s">
        <v>66</v>
      </c>
      <c r="C42" s="29"/>
      <c r="D42" s="29"/>
      <c r="E42" s="28">
        <f>SUM(E38:E39)</f>
        <v>130000</v>
      </c>
      <c r="F42" s="28"/>
      <c r="G42" s="28"/>
      <c r="H42" s="28"/>
      <c r="I42" s="28"/>
      <c r="J42" s="28"/>
      <c r="K42" s="28">
        <f>SUM(K38:K39)</f>
        <v>150000</v>
      </c>
      <c r="L42" s="29"/>
    </row>
    <row r="43" spans="1:12" ht="15">
      <c r="A43" s="3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5">
      <c r="A44" s="5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30.75">
      <c r="A45" s="37"/>
      <c r="B45" s="37" t="s">
        <v>67</v>
      </c>
      <c r="C45" s="37"/>
      <c r="D45" s="37"/>
      <c r="E45" s="66">
        <f>E31-E42</f>
        <v>1387920</v>
      </c>
      <c r="F45" s="66"/>
      <c r="G45" s="66"/>
      <c r="H45" s="66"/>
      <c r="I45" s="66"/>
      <c r="J45" s="66"/>
      <c r="K45" s="66">
        <f>K31-K42</f>
        <v>1339920</v>
      </c>
      <c r="L45" s="39"/>
    </row>
  </sheetData>
  <sheetProtection/>
  <mergeCells count="2">
    <mergeCell ref="A1:L1"/>
    <mergeCell ref="A33:L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Mukti</dc:creator>
  <cp:keywords/>
  <dc:description/>
  <cp:lastModifiedBy>Mukti</cp:lastModifiedBy>
  <dcterms:created xsi:type="dcterms:W3CDTF">2022-04-30T07:10:35Z</dcterms:created>
  <dcterms:modified xsi:type="dcterms:W3CDTF">2022-06-13T10:05:51Z</dcterms:modified>
  <cp:category/>
  <cp:version/>
  <cp:contentType/>
  <cp:contentStatus/>
</cp:coreProperties>
</file>