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DSS - Budget 2012 - 13" sheetId="1" r:id="rId1"/>
  </sheets>
  <calcPr calcId="124519"/>
</workbook>
</file>

<file path=xl/calcChain.xml><?xml version="1.0" encoding="utf-8"?>
<calcChain xmlns="http://schemas.openxmlformats.org/spreadsheetml/2006/main">
  <c r="G32" i="1"/>
  <c r="G31"/>
  <c r="G30"/>
  <c r="G29"/>
  <c r="G27"/>
  <c r="G26"/>
  <c r="G15"/>
  <c r="G9"/>
  <c r="G25" l="1"/>
  <c r="G24"/>
  <c r="G23"/>
  <c r="G22"/>
  <c r="G21"/>
  <c r="G20"/>
  <c r="G18"/>
  <c r="G17"/>
  <c r="G14"/>
  <c r="G12"/>
  <c r="G8"/>
  <c r="G34" l="1"/>
  <c r="G35" s="1"/>
  <c r="D13"/>
  <c r="G13" s="1"/>
</calcChain>
</file>

<file path=xl/sharedStrings.xml><?xml version="1.0" encoding="utf-8"?>
<sst xmlns="http://schemas.openxmlformats.org/spreadsheetml/2006/main" count="59" uniqueCount="58">
  <si>
    <t>I</t>
  </si>
  <si>
    <t>MANAGEMENT COST</t>
  </si>
  <si>
    <t>Total of I</t>
  </si>
  <si>
    <t>III</t>
  </si>
  <si>
    <t>PROGRAM EXPENSES</t>
  </si>
  <si>
    <t>Teachers Salaries</t>
  </si>
  <si>
    <t>Teaching &amp; Educational Material</t>
  </si>
  <si>
    <t>IV</t>
  </si>
  <si>
    <t>ADMINISTRATIVE EXPENSES</t>
  </si>
  <si>
    <t>Funding per child/per month ( rounded)</t>
  </si>
  <si>
    <t>Notes:</t>
  </si>
  <si>
    <t>Coordinator Salary (Part Salary)</t>
  </si>
  <si>
    <t>Management Salary (part cost)</t>
  </si>
  <si>
    <t>Total of II</t>
  </si>
  <si>
    <t>Total of III</t>
  </si>
  <si>
    <t>Total of I+ II+III</t>
  </si>
  <si>
    <t>Telephone, stationary, postage, admin staff and other organizational costs @ approx 10% of Total of I+ II+III</t>
  </si>
  <si>
    <t>STAFF WELFARE</t>
  </si>
  <si>
    <t>Staff Event</t>
  </si>
  <si>
    <t>Mediclaim</t>
  </si>
  <si>
    <t>Teachers</t>
  </si>
  <si>
    <t>April &amp; May</t>
  </si>
  <si>
    <t>June to March</t>
  </si>
  <si>
    <t>Picnic &amp; Events</t>
  </si>
  <si>
    <t>Supervisors Salaries (Part Salary)</t>
  </si>
  <si>
    <t>Supervisors and Coordinators</t>
  </si>
  <si>
    <t>Transport</t>
  </si>
  <si>
    <t>a.</t>
  </si>
  <si>
    <t>b.</t>
  </si>
  <si>
    <t>Staff Event:</t>
  </si>
  <si>
    <t>We organize Annual Day program for staff once a year. In addition to this we also organize cluster level review meetings for our entire project to access the progress of each project. Staff event budget head cost include the cost involved for this activity.</t>
  </si>
  <si>
    <t>c.</t>
  </si>
  <si>
    <t>Miscellaneous:</t>
  </si>
  <si>
    <t>When we run classes we provide some material which is necessary to the children of that class e.g.  a toilet is not provided by the builder, we need to provide a mobile toilet for the children and teachers on the construction sites, Housekeeping material etc.</t>
  </si>
  <si>
    <t>d.</t>
  </si>
  <si>
    <t>Picnic and Events:</t>
  </si>
  <si>
    <t>We organize picnic at once in year, We also organise events like Diwali, Makarsankrat, Republic Day, Independence Day etc.</t>
  </si>
  <si>
    <t>No. of children:</t>
  </si>
  <si>
    <t>Rs. 300 Annual Salary Increase effective June 2012</t>
  </si>
  <si>
    <t>Miscellaneous</t>
  </si>
  <si>
    <t>Grand Total I+ II+III+IV( Rounded)</t>
  </si>
  <si>
    <t>Assumption - Per site 40 children</t>
  </si>
  <si>
    <t>Funding by Builders (15 % of total cost)</t>
  </si>
  <si>
    <t>Door Step School And Asha Seattle</t>
  </si>
  <si>
    <t>Funding Requested ( 85% of total cost)</t>
  </si>
  <si>
    <t xml:space="preserve"> Educational Activity Centers </t>
  </si>
  <si>
    <t xml:space="preserve"> Estimated Budget (2 Centers) April 2012-March 2013</t>
  </si>
  <si>
    <t>We have reduced the cost because we approach different people to donate stationery which was utilized in the class. Hence the cut in the cost of the teaching and educational material.</t>
  </si>
  <si>
    <t>f.</t>
  </si>
  <si>
    <t>Teaching &amp; Educational Material:</t>
  </si>
  <si>
    <t>Basic  + PF (12%) + Travel Allowance (12%)</t>
  </si>
  <si>
    <t>Sr. No.</t>
  </si>
  <si>
    <t>Particulars</t>
  </si>
  <si>
    <t>Rate/ Cost per Month</t>
  </si>
  <si>
    <t>No. of Months</t>
  </si>
  <si>
    <t>No. of Persons</t>
  </si>
  <si>
    <t>Total in Rs.</t>
  </si>
  <si>
    <t>Funding per month per site ( rounded)</t>
  </si>
</sst>
</file>

<file path=xl/styles.xml><?xml version="1.0" encoding="utf-8"?>
<styleSheet xmlns="http://schemas.openxmlformats.org/spreadsheetml/2006/main">
  <fonts count="7">
    <font>
      <sz val="11"/>
      <color theme="1"/>
      <name val="Calibri"/>
      <family val="2"/>
      <scheme val="minor"/>
    </font>
    <font>
      <sz val="10"/>
      <name val="Verdana"/>
      <family val="2"/>
    </font>
    <font>
      <b/>
      <sz val="10"/>
      <name val="Verdana"/>
      <family val="2"/>
    </font>
    <font>
      <b/>
      <sz val="10"/>
      <name val="Arial"/>
      <family val="2"/>
    </font>
    <font>
      <b/>
      <sz val="11"/>
      <name val="Arial"/>
      <family val="2"/>
    </font>
    <font>
      <sz val="11"/>
      <name val="Calibri"/>
      <family val="2"/>
      <scheme val="minor"/>
    </font>
    <font>
      <b/>
      <sz val="10"/>
      <color rgb="FFC00000"/>
      <name val="Arial"/>
      <family val="2"/>
    </font>
  </fonts>
  <fills count="8">
    <fill>
      <patternFill patternType="none"/>
    </fill>
    <fill>
      <patternFill patternType="gray125"/>
    </fill>
    <fill>
      <patternFill patternType="solid">
        <fgColor theme="6"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DE9D9"/>
        <bgColor indexed="64"/>
      </patternFill>
    </fill>
    <fill>
      <patternFill patternType="solid">
        <fgColor theme="5" tint="0.7999816888943144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3" tint="0.59999389629810485"/>
      </right>
      <top style="thin">
        <color theme="3" tint="0.59999389629810485"/>
      </top>
      <bottom style="thin">
        <color theme="3" tint="0.59999389629810485"/>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style="thin">
        <color theme="3" tint="0.59999389629810485"/>
      </left>
      <right style="medium">
        <color indexed="64"/>
      </right>
      <top style="thin">
        <color theme="3" tint="0.59999389629810485"/>
      </top>
      <bottom style="thin">
        <color theme="3" tint="0.59999389629810485"/>
      </bottom>
      <diagonal/>
    </border>
    <border>
      <left style="thin">
        <color theme="3" tint="0.59999389629810485"/>
      </left>
      <right/>
      <top style="thin">
        <color theme="3" tint="0.59999389629810485"/>
      </top>
      <bottom style="thin">
        <color theme="3" tint="0.59999389629810485"/>
      </bottom>
      <diagonal/>
    </border>
    <border>
      <left/>
      <right/>
      <top style="thin">
        <color theme="3" tint="0.59999389629810485"/>
      </top>
      <bottom style="thin">
        <color theme="3" tint="0.59999389629810485"/>
      </bottom>
      <diagonal/>
    </border>
    <border>
      <left/>
      <right style="thin">
        <color theme="3" tint="0.59999389629810485"/>
      </right>
      <top style="thin">
        <color theme="3" tint="0.59999389629810485"/>
      </top>
      <bottom style="thin">
        <color theme="3" tint="0.59999389629810485"/>
      </bottom>
      <diagonal/>
    </border>
    <border>
      <left style="medium">
        <color indexed="64"/>
      </left>
      <right/>
      <top style="thin">
        <color theme="3" tint="0.59999389629810485"/>
      </top>
      <bottom style="medium">
        <color indexed="64"/>
      </bottom>
      <diagonal/>
    </border>
    <border>
      <left style="thin">
        <color theme="3" tint="0.59999389629810485"/>
      </left>
      <right style="medium">
        <color indexed="64"/>
      </right>
      <top style="thin">
        <color theme="3" tint="0.59999389629810485"/>
      </top>
      <bottom style="medium">
        <color indexed="64"/>
      </bottom>
      <diagonal/>
    </border>
    <border>
      <left/>
      <right style="medium">
        <color indexed="64"/>
      </right>
      <top style="thin">
        <color theme="3" tint="0.59999389629810485"/>
      </top>
      <bottom style="thin">
        <color theme="3" tint="0.59999389629810485"/>
      </bottom>
      <diagonal/>
    </border>
    <border>
      <left style="thin">
        <color theme="3" tint="0.59999389629810485"/>
      </left>
      <right/>
      <top style="thin">
        <color theme="3" tint="0.59999389629810485"/>
      </top>
      <bottom style="medium">
        <color indexed="64"/>
      </bottom>
      <diagonal/>
    </border>
    <border>
      <left/>
      <right/>
      <top style="thin">
        <color theme="3" tint="0.59999389629810485"/>
      </top>
      <bottom style="medium">
        <color indexed="64"/>
      </bottom>
      <diagonal/>
    </border>
    <border>
      <left/>
      <right style="thin">
        <color theme="3" tint="0.59999389629810485"/>
      </right>
      <top style="thin">
        <color theme="3" tint="0.59999389629810485"/>
      </top>
      <bottom style="medium">
        <color indexed="64"/>
      </bottom>
      <diagonal/>
    </border>
    <border>
      <left style="medium">
        <color indexed="64"/>
      </left>
      <right/>
      <top/>
      <bottom/>
      <diagonal/>
    </border>
    <border>
      <left style="thin">
        <color theme="3" tint="0.59999389629810485"/>
      </left>
      <right/>
      <top style="medium">
        <color indexed="64"/>
      </top>
      <bottom style="thin">
        <color theme="3" tint="0.59999389629810485"/>
      </bottom>
      <diagonal/>
    </border>
    <border>
      <left/>
      <right/>
      <top style="medium">
        <color indexed="64"/>
      </top>
      <bottom style="thin">
        <color theme="3" tint="0.59999389629810485"/>
      </bottom>
      <diagonal/>
    </border>
    <border>
      <left/>
      <right style="thin">
        <color theme="3" tint="0.59999389629810485"/>
      </right>
      <top style="medium">
        <color indexed="64"/>
      </top>
      <bottom style="thin">
        <color theme="3" tint="0.59999389629810485"/>
      </bottom>
      <diagonal/>
    </border>
    <border>
      <left style="thin">
        <color theme="3" tint="0.59999389629810485"/>
      </left>
      <right style="medium">
        <color indexed="64"/>
      </right>
      <top/>
      <bottom/>
      <diagonal/>
    </border>
    <border>
      <left/>
      <right style="medium">
        <color indexed="64"/>
      </right>
      <top/>
      <bottom/>
      <diagonal/>
    </border>
    <border>
      <left style="medium">
        <color indexed="64"/>
      </left>
      <right style="thin">
        <color theme="3" tint="0.59999389629810485"/>
      </right>
      <top style="medium">
        <color indexed="64"/>
      </top>
      <bottom style="thin">
        <color theme="3" tint="0.59999389629810485"/>
      </bottom>
      <diagonal/>
    </border>
    <border>
      <left style="thin">
        <color theme="3" tint="0.59999389629810485"/>
      </left>
      <right style="thin">
        <color theme="3" tint="0.59999389629810485"/>
      </right>
      <top style="medium">
        <color indexed="64"/>
      </top>
      <bottom style="thin">
        <color theme="3" tint="0.59999389629810485"/>
      </bottom>
      <diagonal/>
    </border>
    <border>
      <left style="thin">
        <color theme="3" tint="0.59999389629810485"/>
      </left>
      <right style="medium">
        <color indexed="64"/>
      </right>
      <top style="medium">
        <color indexed="64"/>
      </top>
      <bottom style="thin">
        <color theme="3" tint="0.59999389629810485"/>
      </bottom>
      <diagonal/>
    </border>
  </borders>
  <cellStyleXfs count="1">
    <xf numFmtId="0" fontId="0" fillId="0" borderId="0"/>
  </cellStyleXfs>
  <cellXfs count="71">
    <xf numFmtId="0" fontId="0" fillId="0" borderId="0" xfId="0"/>
    <xf numFmtId="0" fontId="0" fillId="0" borderId="0" xfId="0" applyBorder="1" applyAlignment="1">
      <alignment horizontal="center"/>
    </xf>
    <xf numFmtId="0" fontId="0" fillId="0" borderId="0" xfId="0" applyBorder="1"/>
    <xf numFmtId="0" fontId="1" fillId="0" borderId="0" xfId="0" applyFont="1" applyBorder="1" applyAlignment="1">
      <alignment horizontal="center" vertical="center"/>
    </xf>
    <xf numFmtId="0" fontId="2" fillId="3" borderId="7" xfId="0" applyFont="1" applyFill="1" applyBorder="1" applyAlignment="1">
      <alignment horizontal="center" vertical="center"/>
    </xf>
    <xf numFmtId="0" fontId="1" fillId="0" borderId="7" xfId="0" applyFont="1" applyBorder="1" applyAlignment="1">
      <alignment horizontal="center" vertical="center"/>
    </xf>
    <xf numFmtId="0" fontId="1" fillId="0" borderId="8" xfId="0" applyFont="1" applyBorder="1"/>
    <xf numFmtId="3" fontId="1" fillId="0" borderId="8" xfId="0" applyNumberFormat="1" applyFont="1" applyBorder="1"/>
    <xf numFmtId="0" fontId="1" fillId="0" borderId="8" xfId="0" applyFont="1" applyBorder="1" applyAlignment="1">
      <alignment horizontal="center"/>
    </xf>
    <xf numFmtId="0" fontId="1" fillId="0" borderId="8" xfId="0" applyFont="1" applyBorder="1" applyAlignment="1">
      <alignment horizontal="center" vertical="center"/>
    </xf>
    <xf numFmtId="3" fontId="1" fillId="0" borderId="9" xfId="0" applyNumberFormat="1" applyFont="1" applyBorder="1"/>
    <xf numFmtId="0" fontId="1" fillId="4" borderId="7" xfId="0" applyFont="1" applyFill="1" applyBorder="1" applyAlignment="1">
      <alignment horizontal="center" vertical="center"/>
    </xf>
    <xf numFmtId="3" fontId="2" fillId="5" borderId="9" xfId="0" applyNumberFormat="1" applyFont="1" applyFill="1" applyBorder="1"/>
    <xf numFmtId="0" fontId="1" fillId="0" borderId="8" xfId="0" applyFont="1" applyBorder="1" applyAlignment="1">
      <alignment horizontal="center" wrapText="1"/>
    </xf>
    <xf numFmtId="0" fontId="1" fillId="0" borderId="8" xfId="0" applyFont="1" applyBorder="1" applyAlignment="1">
      <alignment wrapText="1"/>
    </xf>
    <xf numFmtId="0" fontId="1" fillId="0" borderId="8" xfId="0" applyFont="1" applyBorder="1" applyAlignment="1">
      <alignment horizontal="right"/>
    </xf>
    <xf numFmtId="0" fontId="1" fillId="0" borderId="8" xfId="0" applyFont="1" applyFill="1" applyBorder="1" applyAlignment="1">
      <alignment horizontal="center"/>
    </xf>
    <xf numFmtId="0" fontId="2" fillId="4" borderId="7" xfId="0" applyFont="1" applyFill="1" applyBorder="1" applyAlignment="1">
      <alignment horizontal="center" vertical="center"/>
    </xf>
    <xf numFmtId="3" fontId="2" fillId="0" borderId="9" xfId="0" applyNumberFormat="1" applyFont="1" applyBorder="1"/>
    <xf numFmtId="0" fontId="2" fillId="6" borderId="13" xfId="0" applyFont="1" applyFill="1" applyBorder="1" applyAlignment="1">
      <alignment horizontal="left"/>
    </xf>
    <xf numFmtId="3" fontId="2" fillId="6" borderId="14" xfId="0" applyNumberFormat="1" applyFont="1" applyFill="1" applyBorder="1" applyAlignment="1">
      <alignment horizontal="right"/>
    </xf>
    <xf numFmtId="0" fontId="3" fillId="0" borderId="0" xfId="0" applyFont="1" applyBorder="1"/>
    <xf numFmtId="0" fontId="3" fillId="0" borderId="0" xfId="0" applyFont="1" applyBorder="1" applyAlignment="1">
      <alignment horizontal="center"/>
    </xf>
    <xf numFmtId="0" fontId="1" fillId="2" borderId="0" xfId="0" applyFont="1" applyFill="1" applyBorder="1" applyAlignment="1">
      <alignment horizontal="center" vertical="center"/>
    </xf>
    <xf numFmtId="3" fontId="0" fillId="0" borderId="0" xfId="0" applyNumberFormat="1"/>
    <xf numFmtId="0" fontId="1" fillId="0" borderId="10" xfId="0" applyFont="1" applyBorder="1"/>
    <xf numFmtId="0" fontId="4" fillId="2" borderId="0" xfId="0" applyFont="1" applyFill="1" applyBorder="1" applyAlignment="1">
      <alignment vertical="top"/>
    </xf>
    <xf numFmtId="0" fontId="1" fillId="0" borderId="8" xfId="0" applyFont="1" applyBorder="1" applyAlignment="1">
      <alignment horizontal="left"/>
    </xf>
    <xf numFmtId="0" fontId="0" fillId="0" borderId="0" xfId="0" applyBorder="1" applyAlignment="1">
      <alignment horizontal="left"/>
    </xf>
    <xf numFmtId="0" fontId="2" fillId="6" borderId="19" xfId="0" applyFont="1" applyFill="1" applyBorder="1" applyAlignment="1">
      <alignment horizontal="left"/>
    </xf>
    <xf numFmtId="3" fontId="2" fillId="6" borderId="23" xfId="0" applyNumberFormat="1" applyFont="1" applyFill="1" applyBorder="1" applyAlignment="1">
      <alignment horizontal="right"/>
    </xf>
    <xf numFmtId="3" fontId="0" fillId="0" borderId="0" xfId="0" applyNumberFormat="1" applyBorder="1" applyAlignment="1">
      <alignment horizontal="left"/>
    </xf>
    <xf numFmtId="3" fontId="0" fillId="0" borderId="0" xfId="0" applyNumberFormat="1" applyBorder="1"/>
    <xf numFmtId="0" fontId="0" fillId="0" borderId="0" xfId="0" applyAlignment="1">
      <alignment horizontal="left"/>
    </xf>
    <xf numFmtId="0" fontId="4" fillId="2" borderId="0" xfId="0" applyFont="1" applyFill="1" applyBorder="1" applyAlignment="1">
      <alignment vertical="top" wrapText="1"/>
    </xf>
    <xf numFmtId="0" fontId="4" fillId="2" borderId="0" xfId="0" applyFont="1" applyFill="1" applyBorder="1" applyAlignment="1">
      <alignment horizontal="center" vertical="top"/>
    </xf>
    <xf numFmtId="0" fontId="2" fillId="2" borderId="25" xfId="0" applyFont="1" applyFill="1" applyBorder="1" applyAlignment="1">
      <alignment horizontal="center" vertical="center" wrapText="1"/>
    </xf>
    <xf numFmtId="0" fontId="2" fillId="2" borderId="26" xfId="0" applyFont="1" applyFill="1" applyBorder="1" applyAlignment="1">
      <alignment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xf>
    <xf numFmtId="0" fontId="6" fillId="2" borderId="0" xfId="0" applyFont="1" applyFill="1" applyBorder="1"/>
    <xf numFmtId="0" fontId="6" fillId="2" borderId="0" xfId="0" applyFont="1" applyFill="1" applyBorder="1" applyAlignment="1">
      <alignment horizontal="center"/>
    </xf>
    <xf numFmtId="1" fontId="6" fillId="2" borderId="0" xfId="0" applyNumberFormat="1" applyFont="1" applyFill="1" applyBorder="1"/>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3" fontId="2" fillId="6" borderId="16" xfId="0" applyNumberFormat="1" applyFont="1" applyFill="1" applyBorder="1" applyAlignment="1">
      <alignment horizontal="left"/>
    </xf>
    <xf numFmtId="3" fontId="2" fillId="6" borderId="17" xfId="0" applyNumberFormat="1" applyFont="1" applyFill="1" applyBorder="1" applyAlignment="1">
      <alignment horizontal="left"/>
    </xf>
    <xf numFmtId="3" fontId="2" fillId="6" borderId="18" xfId="0" applyNumberFormat="1" applyFont="1" applyFill="1" applyBorder="1" applyAlignment="1">
      <alignment horizontal="left"/>
    </xf>
    <xf numFmtId="0" fontId="2" fillId="7" borderId="16" xfId="0" applyFont="1" applyFill="1" applyBorder="1" applyAlignment="1">
      <alignment horizontal="left"/>
    </xf>
    <xf numFmtId="0" fontId="2" fillId="7" borderId="17" xfId="0" applyFont="1" applyFill="1" applyBorder="1" applyAlignment="1">
      <alignment horizontal="left"/>
    </xf>
    <xf numFmtId="0" fontId="2" fillId="7" borderId="18" xfId="0" applyFont="1" applyFill="1" applyBorder="1" applyAlignment="1">
      <alignment horizontal="left"/>
    </xf>
    <xf numFmtId="0" fontId="2" fillId="7" borderId="20" xfId="0" applyFont="1" applyFill="1" applyBorder="1" applyAlignment="1">
      <alignment horizontal="left"/>
    </xf>
    <xf numFmtId="0" fontId="2" fillId="7" borderId="21" xfId="0" applyFont="1" applyFill="1" applyBorder="1" applyAlignment="1">
      <alignment horizontal="left"/>
    </xf>
    <xf numFmtId="0" fontId="2" fillId="7" borderId="22" xfId="0" applyFont="1" applyFill="1" applyBorder="1" applyAlignment="1">
      <alignment horizontal="lef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4" xfId="0" applyFont="1" applyBorder="1" applyAlignment="1">
      <alignment horizontal="center" vertical="center" wrapText="1"/>
    </xf>
    <xf numFmtId="0" fontId="2" fillId="3" borderId="10" xfId="0" applyFont="1" applyFill="1" applyBorder="1" applyAlignment="1">
      <alignment horizontal="left"/>
    </xf>
    <xf numFmtId="0" fontId="2" fillId="3" borderId="11" xfId="0" applyFont="1" applyFill="1" applyBorder="1" applyAlignment="1">
      <alignment horizontal="left"/>
    </xf>
    <xf numFmtId="0" fontId="2" fillId="3" borderId="15" xfId="0" applyFont="1" applyFill="1" applyBorder="1" applyAlignment="1">
      <alignment horizontal="left"/>
    </xf>
    <xf numFmtId="0" fontId="2" fillId="5" borderId="10" xfId="0" applyFont="1" applyFill="1" applyBorder="1" applyAlignment="1">
      <alignment horizontal="left"/>
    </xf>
    <xf numFmtId="0" fontId="2" fillId="5" borderId="11" xfId="0" applyFont="1" applyFill="1" applyBorder="1" applyAlignment="1">
      <alignment horizontal="left"/>
    </xf>
    <xf numFmtId="0" fontId="2" fillId="5" borderId="12" xfId="0" applyFont="1" applyFill="1" applyBorder="1" applyAlignment="1">
      <alignment horizontal="left"/>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5" fillId="2" borderId="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I43"/>
  <sheetViews>
    <sheetView showGridLines="0" tabSelected="1" topLeftCell="A4" workbookViewId="0">
      <selection activeCell="H13" sqref="H13"/>
    </sheetView>
  </sheetViews>
  <sheetFormatPr defaultRowHeight="15"/>
  <cols>
    <col min="3" max="3" width="34.28515625" customWidth="1"/>
    <col min="4" max="4" width="11" customWidth="1"/>
    <col min="5" max="5" width="8.85546875" customWidth="1"/>
    <col min="6" max="6" width="9.28515625" customWidth="1"/>
    <col min="7" max="7" width="15.7109375" customWidth="1"/>
    <col min="8" max="8" width="68.5703125" customWidth="1"/>
  </cols>
  <sheetData>
    <row r="2" spans="2:7" ht="15.75" thickBot="1">
      <c r="B2" s="3"/>
      <c r="C2" s="2"/>
      <c r="D2" s="2"/>
      <c r="E2" s="1"/>
      <c r="F2" s="2"/>
      <c r="G2" s="2"/>
    </row>
    <row r="3" spans="2:7" ht="15" customHeight="1">
      <c r="B3" s="55" t="s">
        <v>43</v>
      </c>
      <c r="C3" s="56"/>
      <c r="D3" s="56"/>
      <c r="E3" s="56"/>
      <c r="F3" s="56"/>
      <c r="G3" s="57"/>
    </row>
    <row r="4" spans="2:7" ht="15.75" customHeight="1">
      <c r="B4" s="58" t="s">
        <v>45</v>
      </c>
      <c r="C4" s="59"/>
      <c r="D4" s="59"/>
      <c r="E4" s="59"/>
      <c r="F4" s="59"/>
      <c r="G4" s="60"/>
    </row>
    <row r="5" spans="2:7" ht="15.75" thickBot="1">
      <c r="B5" s="43" t="s">
        <v>46</v>
      </c>
      <c r="C5" s="44"/>
      <c r="D5" s="44"/>
      <c r="E5" s="44"/>
      <c r="F5" s="44"/>
      <c r="G5" s="45"/>
    </row>
    <row r="6" spans="2:7" ht="38.25">
      <c r="B6" s="36" t="s">
        <v>51</v>
      </c>
      <c r="C6" s="37" t="s">
        <v>52</v>
      </c>
      <c r="D6" s="38" t="s">
        <v>53</v>
      </c>
      <c r="E6" s="38" t="s">
        <v>54</v>
      </c>
      <c r="F6" s="38" t="s">
        <v>55</v>
      </c>
      <c r="G6" s="39" t="s">
        <v>56</v>
      </c>
    </row>
    <row r="7" spans="2:7">
      <c r="B7" s="4" t="s">
        <v>0</v>
      </c>
      <c r="C7" s="61" t="s">
        <v>1</v>
      </c>
      <c r="D7" s="62"/>
      <c r="E7" s="62"/>
      <c r="F7" s="62"/>
      <c r="G7" s="63"/>
    </row>
    <row r="8" spans="2:7">
      <c r="B8" s="5">
        <v>1</v>
      </c>
      <c r="C8" s="14" t="s">
        <v>12</v>
      </c>
      <c r="D8" s="7">
        <v>1100</v>
      </c>
      <c r="E8" s="8">
        <v>12</v>
      </c>
      <c r="F8" s="9"/>
      <c r="G8" s="10">
        <f>D8*E8</f>
        <v>13200</v>
      </c>
    </row>
    <row r="9" spans="2:7">
      <c r="B9" s="11"/>
      <c r="C9" s="64" t="s">
        <v>2</v>
      </c>
      <c r="D9" s="65"/>
      <c r="E9" s="65"/>
      <c r="F9" s="66"/>
      <c r="G9" s="12">
        <f>G8</f>
        <v>13200</v>
      </c>
    </row>
    <row r="10" spans="2:7">
      <c r="B10" s="4" t="s">
        <v>3</v>
      </c>
      <c r="C10" s="61" t="s">
        <v>17</v>
      </c>
      <c r="D10" s="62"/>
      <c r="E10" s="62"/>
      <c r="F10" s="62"/>
      <c r="G10" s="63"/>
    </row>
    <row r="11" spans="2:7">
      <c r="B11" s="5">
        <v>1</v>
      </c>
      <c r="C11" s="14" t="s">
        <v>19</v>
      </c>
      <c r="D11" s="7"/>
      <c r="E11" s="8"/>
      <c r="F11" s="9"/>
      <c r="G11" s="10"/>
    </row>
    <row r="12" spans="2:7">
      <c r="B12" s="5"/>
      <c r="C12" s="14" t="s">
        <v>25</v>
      </c>
      <c r="D12" s="7">
        <v>225</v>
      </c>
      <c r="E12" s="8"/>
      <c r="F12" s="9">
        <v>2</v>
      </c>
      <c r="G12" s="10">
        <f>D12*F12</f>
        <v>450</v>
      </c>
    </row>
    <row r="13" spans="2:7">
      <c r="B13" s="5"/>
      <c r="C13" s="14" t="s">
        <v>20</v>
      </c>
      <c r="D13" s="7">
        <f>900*75%</f>
        <v>675</v>
      </c>
      <c r="E13" s="8"/>
      <c r="F13" s="9">
        <v>5</v>
      </c>
      <c r="G13" s="10">
        <f>D13*F13</f>
        <v>3375</v>
      </c>
    </row>
    <row r="14" spans="2:7">
      <c r="B14" s="5">
        <v>2</v>
      </c>
      <c r="C14" s="14" t="s">
        <v>18</v>
      </c>
      <c r="D14" s="7">
        <v>300</v>
      </c>
      <c r="E14" s="8"/>
      <c r="F14" s="9">
        <v>7</v>
      </c>
      <c r="G14" s="10">
        <f>D14*F14</f>
        <v>2100</v>
      </c>
    </row>
    <row r="15" spans="2:7">
      <c r="B15" s="11"/>
      <c r="C15" s="64" t="s">
        <v>13</v>
      </c>
      <c r="D15" s="65"/>
      <c r="E15" s="65"/>
      <c r="F15" s="66"/>
      <c r="G15" s="12">
        <f>G12+G13+G14</f>
        <v>5925</v>
      </c>
    </row>
    <row r="16" spans="2:7">
      <c r="B16" s="4" t="s">
        <v>3</v>
      </c>
      <c r="C16" s="61" t="s">
        <v>4</v>
      </c>
      <c r="D16" s="62"/>
      <c r="E16" s="62"/>
      <c r="F16" s="62"/>
      <c r="G16" s="63"/>
    </row>
    <row r="17" spans="2:9">
      <c r="B17" s="5">
        <v>1</v>
      </c>
      <c r="C17" s="6" t="s">
        <v>11</v>
      </c>
      <c r="D17" s="7">
        <v>1920</v>
      </c>
      <c r="E17" s="13">
        <v>12</v>
      </c>
      <c r="F17" s="8">
        <v>1</v>
      </c>
      <c r="G17" s="10">
        <f>D17*E17*F17</f>
        <v>23040</v>
      </c>
    </row>
    <row r="18" spans="2:9">
      <c r="B18" s="5">
        <v>2</v>
      </c>
      <c r="C18" s="6" t="s">
        <v>24</v>
      </c>
      <c r="D18">
        <v>2640</v>
      </c>
      <c r="E18" s="8">
        <v>12</v>
      </c>
      <c r="F18" s="16">
        <v>1</v>
      </c>
      <c r="G18" s="10">
        <f>D18*E18*F18</f>
        <v>31680</v>
      </c>
    </row>
    <row r="19" spans="2:9">
      <c r="B19" s="5">
        <v>3</v>
      </c>
      <c r="C19" s="14" t="s">
        <v>5</v>
      </c>
      <c r="D19" s="15"/>
      <c r="E19" s="8"/>
      <c r="F19" s="8"/>
      <c r="G19" s="10"/>
    </row>
    <row r="20" spans="2:9">
      <c r="B20" s="5"/>
      <c r="C20" s="14" t="s">
        <v>21</v>
      </c>
      <c r="D20" s="15">
        <v>3972</v>
      </c>
      <c r="E20" s="8">
        <v>2</v>
      </c>
      <c r="F20" s="8">
        <v>5</v>
      </c>
      <c r="G20" s="10">
        <f>D20*E20*F20</f>
        <v>39720</v>
      </c>
      <c r="H20" s="27" t="s">
        <v>50</v>
      </c>
    </row>
    <row r="21" spans="2:9">
      <c r="B21" s="5"/>
      <c r="C21" s="14" t="s">
        <v>22</v>
      </c>
      <c r="D21" s="15">
        <v>4344</v>
      </c>
      <c r="E21" s="8">
        <v>10</v>
      </c>
      <c r="F21" s="8">
        <v>5</v>
      </c>
      <c r="G21" s="10">
        <f>D21*E21*F21</f>
        <v>217200</v>
      </c>
      <c r="H21" s="27" t="s">
        <v>38</v>
      </c>
    </row>
    <row r="22" spans="2:9">
      <c r="B22" s="5">
        <v>4</v>
      </c>
      <c r="C22" s="14" t="s">
        <v>6</v>
      </c>
      <c r="D22" s="15">
        <v>20</v>
      </c>
      <c r="E22" s="8">
        <v>12</v>
      </c>
      <c r="F22" s="8">
        <v>80</v>
      </c>
      <c r="G22" s="10">
        <f>D22*E22*F22</f>
        <v>19200</v>
      </c>
    </row>
    <row r="23" spans="2:9">
      <c r="B23" s="5">
        <v>5</v>
      </c>
      <c r="C23" s="6" t="s">
        <v>23</v>
      </c>
      <c r="D23" s="15">
        <v>50</v>
      </c>
      <c r="E23" s="8"/>
      <c r="F23" s="16">
        <v>80</v>
      </c>
      <c r="G23" s="10">
        <f>D23*F23</f>
        <v>4000</v>
      </c>
    </row>
    <row r="24" spans="2:9">
      <c r="B24" s="5">
        <v>6</v>
      </c>
      <c r="C24" s="6" t="s">
        <v>39</v>
      </c>
      <c r="D24" s="7">
        <v>20</v>
      </c>
      <c r="E24" s="13"/>
      <c r="F24" s="16">
        <v>80</v>
      </c>
      <c r="G24" s="10">
        <f>D24*F24</f>
        <v>1600</v>
      </c>
    </row>
    <row r="25" spans="2:9">
      <c r="B25" s="5">
        <v>7</v>
      </c>
      <c r="C25" s="25" t="s">
        <v>26</v>
      </c>
      <c r="D25" s="7">
        <v>300</v>
      </c>
      <c r="E25" s="13">
        <v>10</v>
      </c>
      <c r="F25" s="16">
        <v>20</v>
      </c>
      <c r="G25" s="10">
        <f>D25*E25*F25</f>
        <v>60000</v>
      </c>
    </row>
    <row r="26" spans="2:9">
      <c r="B26" s="17"/>
      <c r="C26" s="64" t="s">
        <v>14</v>
      </c>
      <c r="D26" s="65"/>
      <c r="E26" s="65"/>
      <c r="F26" s="66"/>
      <c r="G26" s="12">
        <f>SUM(G17:G25)</f>
        <v>396440</v>
      </c>
    </row>
    <row r="27" spans="2:9">
      <c r="B27" s="17"/>
      <c r="C27" s="64" t="s">
        <v>15</v>
      </c>
      <c r="D27" s="65"/>
      <c r="E27" s="65"/>
      <c r="F27" s="66"/>
      <c r="G27" s="12">
        <f>G15+G9+G26</f>
        <v>415565</v>
      </c>
    </row>
    <row r="28" spans="2:9">
      <c r="B28" s="4" t="s">
        <v>7</v>
      </c>
      <c r="C28" s="61" t="s">
        <v>8</v>
      </c>
      <c r="D28" s="62"/>
      <c r="E28" s="62"/>
      <c r="F28" s="62"/>
      <c r="G28" s="63"/>
    </row>
    <row r="29" spans="2:9" ht="36" customHeight="1">
      <c r="B29" s="5">
        <v>1</v>
      </c>
      <c r="C29" s="67" t="s">
        <v>16</v>
      </c>
      <c r="D29" s="68"/>
      <c r="E29" s="68"/>
      <c r="F29" s="69"/>
      <c r="G29" s="18">
        <f>G27*10%</f>
        <v>41556.5</v>
      </c>
    </row>
    <row r="30" spans="2:9" s="2" customFormat="1" ht="15.75" thickBot="1">
      <c r="B30" s="19"/>
      <c r="C30" s="46" t="s">
        <v>40</v>
      </c>
      <c r="D30" s="47"/>
      <c r="E30" s="47"/>
      <c r="F30" s="48"/>
      <c r="G30" s="20">
        <f>CEILING(G27+G29,100)</f>
        <v>457200</v>
      </c>
    </row>
    <row r="31" spans="2:9" s="2" customFormat="1">
      <c r="B31" s="29"/>
      <c r="C31" s="52" t="s">
        <v>42</v>
      </c>
      <c r="D31" s="53"/>
      <c r="E31" s="53"/>
      <c r="F31" s="54"/>
      <c r="G31" s="30">
        <f>G30*15%</f>
        <v>68580</v>
      </c>
      <c r="H31" s="28"/>
    </row>
    <row r="32" spans="2:9" s="2" customFormat="1" ht="15.75" thickBot="1">
      <c r="B32" s="19"/>
      <c r="C32" s="49" t="s">
        <v>44</v>
      </c>
      <c r="D32" s="50"/>
      <c r="E32" s="50"/>
      <c r="F32" s="51"/>
      <c r="G32" s="20">
        <f>CEILING(G30-G31,100)</f>
        <v>388700</v>
      </c>
      <c r="H32" s="31"/>
      <c r="I32" s="32"/>
    </row>
    <row r="33" spans="2:8">
      <c r="G33" s="24"/>
      <c r="H33" s="33"/>
    </row>
    <row r="34" spans="2:8" ht="17.25" customHeight="1">
      <c r="B34" s="23"/>
      <c r="C34" s="40" t="s">
        <v>57</v>
      </c>
      <c r="D34" s="40"/>
      <c r="E34" s="41"/>
      <c r="F34" s="40"/>
      <c r="G34" s="42">
        <f>G32/12/2</f>
        <v>16195.833333333334</v>
      </c>
    </row>
    <row r="35" spans="2:8" ht="19.5" customHeight="1">
      <c r="B35" s="23"/>
      <c r="C35" s="40" t="s">
        <v>9</v>
      </c>
      <c r="D35" s="40"/>
      <c r="E35" s="41"/>
      <c r="F35" s="40"/>
      <c r="G35" s="42">
        <f>G34/40</f>
        <v>404.89583333333337</v>
      </c>
    </row>
    <row r="36" spans="2:8">
      <c r="B36" s="3"/>
      <c r="D36" s="21"/>
      <c r="E36" s="22"/>
      <c r="F36" s="21"/>
      <c r="G36" s="21"/>
    </row>
    <row r="37" spans="2:8">
      <c r="B37" s="3"/>
      <c r="C37" s="21"/>
      <c r="D37" s="21"/>
      <c r="E37" s="22"/>
      <c r="F37" s="21"/>
      <c r="G37" s="21"/>
    </row>
    <row r="38" spans="2:8" s="2" customFormat="1" ht="21.75" customHeight="1">
      <c r="B38" s="26" t="s">
        <v>10</v>
      </c>
      <c r="C38" s="26"/>
      <c r="D38" s="70"/>
      <c r="E38" s="70"/>
      <c r="F38" s="70"/>
      <c r="G38" s="70"/>
      <c r="H38" s="70"/>
    </row>
    <row r="39" spans="2:8" s="2" customFormat="1" ht="40.5" customHeight="1">
      <c r="B39" s="35" t="s">
        <v>27</v>
      </c>
      <c r="C39" s="26" t="s">
        <v>29</v>
      </c>
      <c r="D39" s="70" t="s">
        <v>30</v>
      </c>
      <c r="E39" s="70"/>
      <c r="F39" s="70"/>
      <c r="G39" s="70"/>
      <c r="H39" s="70"/>
    </row>
    <row r="40" spans="2:8" s="2" customFormat="1" ht="51" customHeight="1">
      <c r="B40" s="35" t="s">
        <v>28</v>
      </c>
      <c r="C40" s="26" t="s">
        <v>32</v>
      </c>
      <c r="D40" s="70" t="s">
        <v>33</v>
      </c>
      <c r="E40" s="70"/>
      <c r="F40" s="70"/>
      <c r="G40" s="70"/>
      <c r="H40" s="70"/>
    </row>
    <row r="41" spans="2:8" s="2" customFormat="1" ht="28.5" customHeight="1">
      <c r="B41" s="35" t="s">
        <v>31</v>
      </c>
      <c r="C41" s="26" t="s">
        <v>35</v>
      </c>
      <c r="D41" s="70" t="s">
        <v>36</v>
      </c>
      <c r="E41" s="70"/>
      <c r="F41" s="70"/>
      <c r="G41" s="70"/>
      <c r="H41" s="70"/>
    </row>
    <row r="42" spans="2:8" s="2" customFormat="1" ht="38.25" customHeight="1">
      <c r="B42" s="35" t="s">
        <v>34</v>
      </c>
      <c r="C42" s="34" t="s">
        <v>49</v>
      </c>
      <c r="D42" s="70" t="s">
        <v>47</v>
      </c>
      <c r="E42" s="70"/>
      <c r="F42" s="70"/>
      <c r="G42" s="70"/>
      <c r="H42" s="70"/>
    </row>
    <row r="43" spans="2:8" s="2" customFormat="1" ht="21.75" customHeight="1">
      <c r="B43" s="35" t="s">
        <v>48</v>
      </c>
      <c r="C43" s="26" t="s">
        <v>37</v>
      </c>
      <c r="D43" s="70" t="s">
        <v>41</v>
      </c>
      <c r="E43" s="70"/>
      <c r="F43" s="70"/>
      <c r="G43" s="70"/>
      <c r="H43" s="70"/>
    </row>
  </sheetData>
  <mergeCells count="21">
    <mergeCell ref="D42:H42"/>
    <mergeCell ref="D43:H43"/>
    <mergeCell ref="D38:H38"/>
    <mergeCell ref="D39:H39"/>
    <mergeCell ref="D40:H40"/>
    <mergeCell ref="D41:H41"/>
    <mergeCell ref="B5:G5"/>
    <mergeCell ref="C30:F30"/>
    <mergeCell ref="C32:F32"/>
    <mergeCell ref="C31:F31"/>
    <mergeCell ref="B3:G3"/>
    <mergeCell ref="B4:G4"/>
    <mergeCell ref="C7:G7"/>
    <mergeCell ref="C9:F9"/>
    <mergeCell ref="C16:G16"/>
    <mergeCell ref="C10:G10"/>
    <mergeCell ref="C15:F15"/>
    <mergeCell ref="C26:F26"/>
    <mergeCell ref="C27:F27"/>
    <mergeCell ref="C28:G28"/>
    <mergeCell ref="C29:F2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DSS - Budget 2012 - 13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2012-01-31T12:13:37Z</dcterms:modified>
</cp:coreProperties>
</file>