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<sst xmlns="http://schemas.openxmlformats.org/spreadsheetml/2006/main" count="152" uniqueCount="133">
  <si>
    <t>No.</t>
  </si>
  <si>
    <t>Items</t>
  </si>
  <si>
    <t>Total</t>
  </si>
  <si>
    <t>A</t>
  </si>
  <si>
    <t>Recurring Expenses</t>
  </si>
  <si>
    <t xml:space="preserve">In Rupees </t>
  </si>
  <si>
    <t>Food Expenses</t>
  </si>
  <si>
    <t>Clothing</t>
  </si>
  <si>
    <t xml:space="preserve">700 x 20 children </t>
  </si>
  <si>
    <t>School Examination fees</t>
  </si>
  <si>
    <t>400 x 20 children</t>
  </si>
  <si>
    <t xml:space="preserve">Daily Necessities </t>
  </si>
  <si>
    <t>Electricity Bill</t>
  </si>
  <si>
    <t>1200 x 12 months</t>
  </si>
  <si>
    <t>Cook Honorarium</t>
  </si>
  <si>
    <t>1500 x 1 x 12 months</t>
  </si>
  <si>
    <t>Asst. Cook</t>
  </si>
  <si>
    <t xml:space="preserve"> 1100 x 1 x 12months</t>
  </si>
  <si>
    <t>Medical Expenses</t>
  </si>
  <si>
    <t>100 x 20 children x 12 months</t>
  </si>
  <si>
    <t>Fuel Expenses</t>
  </si>
  <si>
    <t>175 per quintal per month x 15 quintal x 12 months</t>
  </si>
  <si>
    <t xml:space="preserve">Travel Expenses for to bring Material to the Residential school </t>
  </si>
  <si>
    <t xml:space="preserve">200 x 12 months </t>
  </si>
  <si>
    <t>Sub Total</t>
  </si>
  <si>
    <t>Tuition Teacher Honorarium</t>
  </si>
  <si>
    <t>2000 x 1 x 12 months</t>
  </si>
  <si>
    <t>Education Material – Note Books, text books, pen, pencil, campus books color pencil, drawing book, color painting</t>
  </si>
  <si>
    <t>General Education material</t>
  </si>
  <si>
    <t>(Tie, belt, Shoe, Shocks, School bags Grammar book, Dictionary)</t>
  </si>
  <si>
    <t>Exposer fees with Govt.Schools</t>
  </si>
  <si>
    <t>Exposer Study of children with Aralu team</t>
  </si>
  <si>
    <t xml:space="preserve">150 x 23 unites </t>
  </si>
  <si>
    <t>C.</t>
  </si>
  <si>
    <t xml:space="preserve">Non- Recurring Expenses </t>
  </si>
  <si>
    <t>Playing Equipments</t>
  </si>
  <si>
    <t xml:space="preserve">(Bats, Balls, Rings, Skipping Ruff, Etc.)   </t>
  </si>
  <si>
    <t>D.</t>
  </si>
  <si>
    <t>Administration</t>
  </si>
  <si>
    <t xml:space="preserve">Supervisor/ Documentist </t>
  </si>
  <si>
    <t xml:space="preserve">3750x 12 months </t>
  </si>
  <si>
    <t>Watch man</t>
  </si>
  <si>
    <t>1500 x 12 months</t>
  </si>
  <si>
    <t>Part time Accountant</t>
  </si>
  <si>
    <t xml:space="preserve">Postage &amp; Telephone </t>
  </si>
  <si>
    <t>Printing &amp; Stationary</t>
  </si>
  <si>
    <t>Grant Total</t>
  </si>
  <si>
    <t>Ist Installment (Jan to June)</t>
  </si>
  <si>
    <t>IInd Installment (July to Dec)</t>
  </si>
  <si>
    <t xml:space="preserve">INR     </t>
  </si>
  <si>
    <t xml:space="preserve">Break up Expenses </t>
  </si>
  <si>
    <t xml:space="preserve"> USD </t>
  </si>
  <si>
    <t>Last year</t>
  </si>
  <si>
    <t>35 x 20children x 30 days x 12 months</t>
  </si>
  <si>
    <t>35 x 20 children x 12 months</t>
  </si>
  <si>
    <t>Miscellaneous expenses</t>
  </si>
  <si>
    <t>750 x 12 months</t>
  </si>
  <si>
    <t xml:space="preserve"> 500 x 12 months</t>
  </si>
  <si>
    <t>B</t>
  </si>
  <si>
    <t>Recurring Expenses - II</t>
  </si>
  <si>
    <t>Final modified budget approved</t>
  </si>
  <si>
    <t xml:space="preserve">Budget Requested to the Belaku project for the Period of </t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</si>
  <si>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January 2006 to 31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December 2006</t>
    </r>
  </si>
  <si>
    <t>S. No.</t>
  </si>
  <si>
    <t>Item</t>
  </si>
  <si>
    <t>Break up of expenses</t>
  </si>
  <si>
    <t> In Rupees</t>
  </si>
  <si>
    <t>A.</t>
  </si>
  <si>
    <t>35x20 childrenx30 daysx12 Months = 252000</t>
  </si>
  <si>
    <t>650x20 Children = 13000</t>
  </si>
  <si>
    <t>School examination fees</t>
  </si>
  <si>
    <t>300x20 Children = 6000</t>
  </si>
  <si>
    <t>Daily Necessities</t>
  </si>
  <si>
    <t>30x20 children x12 Months = 7200</t>
  </si>
  <si>
    <t>1000x12 months = 12000</t>
  </si>
  <si>
    <t>1300x1personx12 Months = 15600</t>
  </si>
  <si>
    <t>Asst, cook</t>
  </si>
  <si>
    <t>950x1 personx12 months = 11400</t>
  </si>
  <si>
    <t>Medical Expenses (Need specific details as to what these expenses are for)</t>
  </si>
  <si>
    <t>90x20 childrenx12 Months = 21600</t>
  </si>
  <si>
    <t>150 per quintal per monthx15 quintals x12 months = 27000</t>
  </si>
  <si>
    <r>
      <t> </t>
    </r>
    <r>
      <rPr>
        <b/>
        <sz val="8"/>
        <rFont val="Arial"/>
        <family val="2"/>
      </rPr>
      <t>365800</t>
    </r>
  </si>
  <si>
    <t>1800x 1 teacher x12 Months = 21600</t>
  </si>
  <si>
    <r>
      <t xml:space="preserve">Education Material - </t>
    </r>
    <r>
      <rPr>
        <sz val="10"/>
        <color indexed="10"/>
        <rFont val="Arial Unicode MS"/>
        <family val="0"/>
      </rPr>
      <t>Not Book Tax Book, Pen, Pencil</t>
    </r>
  </si>
  <si>
    <t>Campus Box, Color Pencil’s, Drawing Book, Color,</t>
  </si>
  <si>
    <t xml:space="preserve">Painting.)                 </t>
  </si>
  <si>
    <t>Needs to be followed up with Aralu to ascertain specific needs and is there a better way to provide them</t>
  </si>
  <si>
    <t>for now approved but this needs to be re-evaluated for next year</t>
  </si>
  <si>
    <t>8000 seems to be more reasonable amount</t>
  </si>
  <si>
    <t>General educational material</t>
  </si>
  <si>
    <t>(Charts, Tie, Belt, Batch Shoe,</t>
  </si>
  <si>
    <t xml:space="preserve">Shocks, School Bag, Grammar Book, dictionary.) </t>
  </si>
  <si>
    <t>Exposure fees (we require a description for this)</t>
  </si>
  <si>
    <t>1600 (Approved – pending write up to be sent by Aralu)</t>
  </si>
  <si>
    <t>Sub total</t>
  </si>
  <si>
    <t> C</t>
  </si>
  <si>
    <t>Non Recurring Expenses</t>
  </si>
  <si>
    <t xml:space="preserve">               </t>
  </si>
  <si>
    <t>Playing equipment - Last year we have sent 27000 for playing equipment; we need a feedback from Aralu on how the money was used)</t>
  </si>
  <si>
    <t>30000 (Not to be sent) Aralu has to send details for previous utilization</t>
  </si>
  <si>
    <t>Also does not seem to like a recurring cost.</t>
  </si>
  <si>
    <t>Will be reevaluated next year based on feedback from Aralu</t>
  </si>
  <si>
    <t> Printer, scanner and Xerox machine</t>
  </si>
  <si>
    <t>0 since printer was sent by donor from Bangalore</t>
  </si>
  <si>
    <t>D</t>
  </si>
  <si>
    <t xml:space="preserve">Supervisor /Documentist </t>
  </si>
  <si>
    <t>3500X12 months = 42000</t>
  </si>
  <si>
    <t>Printing/stationery</t>
  </si>
  <si>
    <t>700X12 months = 8400</t>
  </si>
  <si>
    <t>Postal charges</t>
  </si>
  <si>
    <r>
      <t xml:space="preserve">Grand total </t>
    </r>
    <r>
      <rPr>
        <sz val="12"/>
        <rFont val="Times New Roman"/>
        <family val="1"/>
      </rPr>
      <t>1 USD = 45.8300 INR</t>
    </r>
  </si>
  <si>
    <t>Rs.465800 or 10164 USD Modified budget total</t>
  </si>
  <si>
    <t xml:space="preserve">, </t>
  </si>
  <si>
    <r>
      <t xml:space="preserve">I installment </t>
    </r>
    <r>
      <rPr>
        <sz val="12"/>
        <rFont val="Times New Roman"/>
        <family val="1"/>
      </rPr>
      <t>1 USD = 45.8300 INR Chicago</t>
    </r>
  </si>
  <si>
    <t>Rs. 235100 or 5130 USD (Half of initial budget total)</t>
  </si>
  <si>
    <r>
      <t xml:space="preserve">II installment </t>
    </r>
    <r>
      <rPr>
        <sz val="12"/>
        <rFont val="Times New Roman"/>
        <family val="1"/>
      </rPr>
      <t>1 USD = 45.9756 INR Seattle</t>
    </r>
  </si>
  <si>
    <t xml:space="preserve">Balance </t>
  </si>
  <si>
    <t xml:space="preserve">Rs. 230700 or 5020 USD  (Modified grand budget total in Rs. Minus </t>
  </si>
  <si>
    <t xml:space="preserve">I Installment in Rs.; then balance converted into dollars  </t>
  </si>
  <si>
    <t>Not approved</t>
  </si>
  <si>
    <t>s</t>
  </si>
  <si>
    <t>For 20 children</t>
  </si>
  <si>
    <t>Does not include unapproved items</t>
  </si>
  <si>
    <t>Unapproved items would be added to this if Aralu substantiates the need</t>
  </si>
  <si>
    <t>Notes for this years installments</t>
  </si>
  <si>
    <t>only half approved. Aralu will send details then will reevaluate</t>
  </si>
  <si>
    <t>Budget approved for the Belaku Project for the period  Apr 2007 to Mar 2008</t>
  </si>
  <si>
    <t>Items not approved will be re-evaluated before the II installment is sent</t>
  </si>
  <si>
    <t>Yellow boxes are funds directly for the needs of the children</t>
  </si>
  <si>
    <t>White boxes are administrative or other funds</t>
  </si>
  <si>
    <t xml:space="preserve">Red boxes are those that are not approved </t>
  </si>
  <si>
    <t>Pending</t>
  </si>
  <si>
    <t>To be added to II installment if approved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</si>
</sst>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 Unicode MS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4" fillId="0" borderId="1" xfId="0" applyFont="1" applyBorder="1" applyAlignment="1">
      <alignment/>
    </xf>
    <xf numFmtId="0" fontId="6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3" fillId="2" borderId="1" xfId="0" applyFont="1" applyFill="1" applyBorder="1" applyAlignment="1">
      <alignment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7">
      <selection activeCell="A47" sqref="A47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21.00390625" style="0" customWidth="1"/>
    <col min="4" max="4" width="14.00390625" style="0" customWidth="1"/>
    <col min="5" max="5" width="18.8515625" style="0" customWidth="1"/>
    <col min="6" max="6" width="17.8515625" style="0" customWidth="1"/>
  </cols>
  <sheetData>
    <row r="1" spans="1:8" ht="56.25">
      <c r="A1" s="1"/>
      <c r="B1" s="2" t="s">
        <v>126</v>
      </c>
      <c r="C1" s="11" t="s">
        <v>121</v>
      </c>
      <c r="D1" s="1"/>
      <c r="E1" s="41" t="s">
        <v>127</v>
      </c>
      <c r="F1" s="3"/>
      <c r="G1" s="3"/>
      <c r="H1" s="3"/>
    </row>
    <row r="2" spans="1:8" ht="56.25" customHeight="1">
      <c r="A2" s="4"/>
      <c r="B2" s="44" t="s">
        <v>1</v>
      </c>
      <c r="C2" s="44" t="s">
        <v>50</v>
      </c>
      <c r="D2" s="44" t="s">
        <v>2</v>
      </c>
      <c r="E2" s="84"/>
      <c r="F2" s="34" t="s">
        <v>128</v>
      </c>
      <c r="G2" s="3"/>
      <c r="H2" s="3"/>
    </row>
    <row r="3" spans="1:8" ht="37.5">
      <c r="A3" s="4" t="s">
        <v>0</v>
      </c>
      <c r="B3" s="44"/>
      <c r="C3" s="44"/>
      <c r="D3" s="44"/>
      <c r="E3" s="3"/>
      <c r="F3" s="34" t="s">
        <v>129</v>
      </c>
      <c r="G3" s="3"/>
      <c r="H3" s="3"/>
    </row>
    <row r="4" spans="1:8" ht="18.75">
      <c r="A4" s="5" t="s">
        <v>3</v>
      </c>
      <c r="B4" s="5" t="s">
        <v>4</v>
      </c>
      <c r="C4" s="5" t="s">
        <v>5</v>
      </c>
      <c r="D4" s="1"/>
      <c r="E4" s="30"/>
      <c r="F4" s="34" t="s">
        <v>130</v>
      </c>
      <c r="G4" s="3"/>
      <c r="H4" s="3"/>
    </row>
    <row r="5" spans="1:8" ht="56.25">
      <c r="A5" s="5">
        <v>1</v>
      </c>
      <c r="B5" s="28" t="s">
        <v>6</v>
      </c>
      <c r="C5" s="28" t="s">
        <v>53</v>
      </c>
      <c r="D5" s="28">
        <f>35*20*30*12</f>
        <v>252000</v>
      </c>
      <c r="E5" s="6"/>
      <c r="F5" s="6"/>
      <c r="G5" s="3"/>
      <c r="H5" s="3"/>
    </row>
    <row r="6" spans="1:8" ht="18.75">
      <c r="A6" s="5">
        <v>2</v>
      </c>
      <c r="B6" s="28" t="s">
        <v>7</v>
      </c>
      <c r="C6" s="28" t="s">
        <v>8</v>
      </c>
      <c r="D6" s="28">
        <v>14000</v>
      </c>
      <c r="E6" s="6"/>
      <c r="F6" s="6"/>
      <c r="G6" s="3"/>
      <c r="H6" s="3"/>
    </row>
    <row r="7" spans="1:8" ht="18.75">
      <c r="A7" s="5">
        <v>3</v>
      </c>
      <c r="B7" s="28" t="s">
        <v>9</v>
      </c>
      <c r="C7" s="28" t="s">
        <v>10</v>
      </c>
      <c r="D7" s="28">
        <v>8000</v>
      </c>
      <c r="E7" s="6"/>
      <c r="F7" s="6"/>
      <c r="G7" s="3"/>
      <c r="H7" s="3"/>
    </row>
    <row r="8" spans="1:8" ht="37.5">
      <c r="A8" s="5">
        <v>4</v>
      </c>
      <c r="B8" s="28" t="s">
        <v>11</v>
      </c>
      <c r="C8" s="28" t="s">
        <v>54</v>
      </c>
      <c r="D8" s="28">
        <f>35*20*12</f>
        <v>8400</v>
      </c>
      <c r="E8" s="6"/>
      <c r="F8" s="6"/>
      <c r="G8" s="3"/>
      <c r="H8" s="3"/>
    </row>
    <row r="9" spans="1:8" ht="18.75">
      <c r="A9" s="5">
        <v>5</v>
      </c>
      <c r="B9" s="5" t="s">
        <v>12</v>
      </c>
      <c r="C9" s="5" t="s">
        <v>13</v>
      </c>
      <c r="D9" s="5">
        <v>14400</v>
      </c>
      <c r="E9" s="6"/>
      <c r="F9" s="6"/>
      <c r="G9" s="3"/>
      <c r="H9" s="3"/>
    </row>
    <row r="10" spans="1:8" ht="37.5">
      <c r="A10" s="5">
        <v>6</v>
      </c>
      <c r="B10" s="5" t="s">
        <v>14</v>
      </c>
      <c r="C10" s="5" t="s">
        <v>15</v>
      </c>
      <c r="D10" s="5">
        <f>1500*12</f>
        <v>18000</v>
      </c>
      <c r="E10" s="6"/>
      <c r="F10" s="6"/>
      <c r="G10" s="3"/>
      <c r="H10" s="3"/>
    </row>
    <row r="11" spans="1:8" ht="37.5">
      <c r="A11" s="5">
        <v>7</v>
      </c>
      <c r="B11" s="5" t="s">
        <v>16</v>
      </c>
      <c r="C11" s="5" t="s">
        <v>17</v>
      </c>
      <c r="D11" s="5">
        <v>13200</v>
      </c>
      <c r="E11" s="6"/>
      <c r="F11" s="6"/>
      <c r="G11" s="3"/>
      <c r="H11" s="3"/>
    </row>
    <row r="12" spans="1:8" ht="37.5">
      <c r="A12" s="5" t="s">
        <v>120</v>
      </c>
      <c r="B12" s="28" t="s">
        <v>18</v>
      </c>
      <c r="C12" s="28" t="s">
        <v>19</v>
      </c>
      <c r="D12" s="28">
        <v>24000</v>
      </c>
      <c r="E12" s="6"/>
      <c r="F12" s="6"/>
      <c r="G12" s="3"/>
      <c r="H12" s="3"/>
    </row>
    <row r="13" spans="1:8" ht="75">
      <c r="A13" s="5">
        <v>9</v>
      </c>
      <c r="B13" s="5" t="s">
        <v>20</v>
      </c>
      <c r="C13" s="5" t="s">
        <v>21</v>
      </c>
      <c r="D13" s="5">
        <f>175*15*12</f>
        <v>31500</v>
      </c>
      <c r="E13" s="6"/>
      <c r="F13" s="6"/>
      <c r="G13" s="3"/>
      <c r="H13" s="3"/>
    </row>
    <row r="14" spans="1:8" ht="37.5">
      <c r="A14" s="5">
        <v>10</v>
      </c>
      <c r="B14" s="5" t="s">
        <v>22</v>
      </c>
      <c r="C14" s="5" t="s">
        <v>23</v>
      </c>
      <c r="D14" s="5">
        <v>2400</v>
      </c>
      <c r="E14" s="6"/>
      <c r="F14" s="6"/>
      <c r="G14" s="3"/>
      <c r="H14" s="3"/>
    </row>
    <row r="15" spans="1:8" ht="18.75">
      <c r="A15" s="1"/>
      <c r="B15" s="31" t="s">
        <v>24</v>
      </c>
      <c r="C15" s="32"/>
      <c r="D15" s="31">
        <f>SUM(D5:D14)</f>
        <v>385900</v>
      </c>
      <c r="E15" s="31">
        <f>D15</f>
        <v>385900</v>
      </c>
      <c r="F15" s="3"/>
      <c r="G15" s="3"/>
      <c r="H15" s="3"/>
    </row>
    <row r="16" spans="1:8" ht="18.75">
      <c r="A16" s="11" t="s">
        <v>58</v>
      </c>
      <c r="B16" s="4" t="s">
        <v>59</v>
      </c>
      <c r="C16" s="1"/>
      <c r="D16" s="4"/>
      <c r="E16" s="3"/>
      <c r="F16" s="3"/>
      <c r="G16" s="3"/>
      <c r="H16" s="3"/>
    </row>
    <row r="17" spans="1:8" ht="37.5">
      <c r="A17" s="5">
        <v>1</v>
      </c>
      <c r="B17" s="5" t="s">
        <v>25</v>
      </c>
      <c r="C17" s="5" t="s">
        <v>26</v>
      </c>
      <c r="D17" s="5">
        <v>24000</v>
      </c>
      <c r="E17" s="6"/>
      <c r="F17" s="6"/>
      <c r="G17" s="3"/>
      <c r="H17" s="3"/>
    </row>
    <row r="18" spans="1:8" ht="75">
      <c r="A18" s="5">
        <v>2</v>
      </c>
      <c r="B18" s="28" t="s">
        <v>27</v>
      </c>
      <c r="C18" s="28">
        <v>6500</v>
      </c>
      <c r="D18" s="28">
        <v>6500</v>
      </c>
      <c r="E18" s="6"/>
      <c r="F18" s="6"/>
      <c r="G18" s="3"/>
      <c r="H18" s="3"/>
    </row>
    <row r="19" spans="1:8" ht="18.75">
      <c r="A19" s="45">
        <v>3</v>
      </c>
      <c r="B19" s="28" t="s">
        <v>28</v>
      </c>
      <c r="C19" s="46">
        <v>5000</v>
      </c>
      <c r="D19" s="46">
        <v>5000</v>
      </c>
      <c r="E19" s="6"/>
      <c r="F19" s="6"/>
      <c r="G19" s="3"/>
      <c r="H19" s="3"/>
    </row>
    <row r="20" spans="1:8" ht="37.5">
      <c r="A20" s="45"/>
      <c r="B20" s="28" t="s">
        <v>29</v>
      </c>
      <c r="C20" s="46"/>
      <c r="D20" s="46"/>
      <c r="E20" s="3"/>
      <c r="F20" s="3"/>
      <c r="G20" s="3"/>
      <c r="H20" s="3"/>
    </row>
    <row r="21" spans="1:8" ht="18.75">
      <c r="A21" s="5">
        <v>4</v>
      </c>
      <c r="B21" s="28" t="s">
        <v>30</v>
      </c>
      <c r="C21" s="28">
        <v>1700</v>
      </c>
      <c r="D21" s="28">
        <v>1700</v>
      </c>
      <c r="E21" s="6"/>
      <c r="F21" s="6"/>
      <c r="G21" s="3"/>
      <c r="H21" s="3"/>
    </row>
    <row r="22" spans="1:8" ht="37.5">
      <c r="A22" s="5">
        <v>5</v>
      </c>
      <c r="B22" s="28" t="s">
        <v>31</v>
      </c>
      <c r="C22" s="28" t="s">
        <v>32</v>
      </c>
      <c r="D22" s="28">
        <v>3450</v>
      </c>
      <c r="E22" s="6"/>
      <c r="F22" s="6"/>
      <c r="G22" s="3"/>
      <c r="H22" s="3"/>
    </row>
    <row r="23" spans="1:8" ht="18.75">
      <c r="A23" s="1"/>
      <c r="B23" s="31" t="s">
        <v>24</v>
      </c>
      <c r="C23" s="32"/>
      <c r="D23" s="31">
        <f>SUM(D17:D22)</f>
        <v>40650</v>
      </c>
      <c r="E23" s="34">
        <f>D23+E15</f>
        <v>426550</v>
      </c>
      <c r="F23" s="3"/>
      <c r="G23" s="3"/>
      <c r="H23" s="3"/>
    </row>
    <row r="24" spans="1:8" ht="18.75">
      <c r="A24" s="5" t="s">
        <v>33</v>
      </c>
      <c r="B24" s="5" t="s">
        <v>34</v>
      </c>
      <c r="C24" s="1"/>
      <c r="D24" s="1"/>
      <c r="E24" s="3"/>
      <c r="F24" s="3"/>
      <c r="G24" s="3"/>
      <c r="H24" s="3"/>
    </row>
    <row r="25" spans="1:8" ht="18.75">
      <c r="A25" s="43">
        <v>1</v>
      </c>
      <c r="B25" s="29" t="s">
        <v>35</v>
      </c>
      <c r="C25" s="43">
        <v>8000</v>
      </c>
      <c r="D25" s="43">
        <v>4000</v>
      </c>
      <c r="E25" s="30" t="s">
        <v>125</v>
      </c>
      <c r="F25" s="30"/>
      <c r="G25" s="30"/>
      <c r="H25" s="30"/>
    </row>
    <row r="26" spans="1:8" ht="37.5">
      <c r="A26" s="43"/>
      <c r="B26" s="29" t="s">
        <v>36</v>
      </c>
      <c r="C26" s="43"/>
      <c r="D26" s="43"/>
      <c r="E26" s="30"/>
      <c r="F26" s="30"/>
      <c r="G26" s="30"/>
      <c r="H26" s="30"/>
    </row>
    <row r="27" spans="1:8" ht="18.75">
      <c r="A27" s="1"/>
      <c r="B27" s="31" t="s">
        <v>24</v>
      </c>
      <c r="C27" s="32"/>
      <c r="D27" s="31">
        <v>4000</v>
      </c>
      <c r="E27" s="3">
        <f>D27+E23</f>
        <v>430550</v>
      </c>
      <c r="F27" s="3"/>
      <c r="G27" s="3"/>
      <c r="H27" s="3"/>
    </row>
    <row r="28" spans="1:8" ht="18.75">
      <c r="A28" s="5" t="s">
        <v>37</v>
      </c>
      <c r="B28" s="4" t="s">
        <v>38</v>
      </c>
      <c r="C28" s="1"/>
      <c r="D28" s="1"/>
      <c r="E28" s="3"/>
      <c r="F28" s="3"/>
      <c r="G28" s="3"/>
      <c r="H28" s="3"/>
    </row>
    <row r="29" spans="1:8" ht="18.75">
      <c r="A29" s="5">
        <v>1</v>
      </c>
      <c r="B29" s="5" t="s">
        <v>39</v>
      </c>
      <c r="C29" s="5" t="s">
        <v>40</v>
      </c>
      <c r="D29" s="5">
        <f>3750*12</f>
        <v>45000</v>
      </c>
      <c r="E29" s="6"/>
      <c r="F29" s="6"/>
      <c r="G29" s="3"/>
      <c r="H29" s="3"/>
    </row>
    <row r="30" spans="1:8" ht="18.75">
      <c r="A30" s="5">
        <v>2</v>
      </c>
      <c r="B30" s="5" t="s">
        <v>41</v>
      </c>
      <c r="C30" s="5" t="s">
        <v>42</v>
      </c>
      <c r="D30" s="5">
        <v>18000</v>
      </c>
      <c r="E30" s="6"/>
      <c r="F30" s="6"/>
      <c r="G30" s="3"/>
      <c r="H30" s="3"/>
    </row>
    <row r="31" spans="1:8" ht="62.25" customHeight="1">
      <c r="A31" s="5">
        <v>3</v>
      </c>
      <c r="B31" s="5" t="s">
        <v>43</v>
      </c>
      <c r="C31" s="5" t="s">
        <v>42</v>
      </c>
      <c r="D31" s="5">
        <f>1500*12</f>
        <v>18000</v>
      </c>
      <c r="E31" s="6"/>
      <c r="F31" s="6"/>
      <c r="G31" s="3"/>
      <c r="H31" s="3"/>
    </row>
    <row r="32" spans="1:8" ht="18.75">
      <c r="A32" s="43">
        <v>4</v>
      </c>
      <c r="B32" s="43" t="s">
        <v>55</v>
      </c>
      <c r="C32" s="43">
        <v>2000</v>
      </c>
      <c r="D32" s="43">
        <v>0</v>
      </c>
      <c r="E32" s="29" t="s">
        <v>119</v>
      </c>
      <c r="F32" s="29"/>
      <c r="G32" s="30"/>
      <c r="H32" s="30"/>
    </row>
    <row r="33" spans="1:8" ht="12.75">
      <c r="A33" s="43"/>
      <c r="B33" s="43"/>
      <c r="C33" s="43"/>
      <c r="D33" s="43"/>
      <c r="E33" s="30"/>
      <c r="F33" s="30"/>
      <c r="G33" s="30"/>
      <c r="H33" s="30"/>
    </row>
    <row r="34" spans="1:8" ht="18.75">
      <c r="A34" s="5">
        <v>5</v>
      </c>
      <c r="B34" s="5" t="s">
        <v>44</v>
      </c>
      <c r="C34" s="5" t="s">
        <v>56</v>
      </c>
      <c r="D34" s="5">
        <f>750*12</f>
        <v>9000</v>
      </c>
      <c r="E34" s="6"/>
      <c r="F34" s="6"/>
      <c r="G34" s="3"/>
      <c r="H34" s="3"/>
    </row>
    <row r="35" spans="1:8" ht="18.75">
      <c r="A35" s="5">
        <v>6</v>
      </c>
      <c r="B35" s="5" t="s">
        <v>45</v>
      </c>
      <c r="C35" s="5" t="s">
        <v>57</v>
      </c>
      <c r="D35" s="5">
        <f>500*12</f>
        <v>6000</v>
      </c>
      <c r="E35" s="6"/>
      <c r="F35" s="6"/>
      <c r="G35" s="3"/>
      <c r="H35" s="3"/>
    </row>
    <row r="36" spans="1:8" ht="18.75">
      <c r="A36" s="1"/>
      <c r="B36" s="31" t="s">
        <v>24</v>
      </c>
      <c r="C36" s="32"/>
      <c r="D36" s="31">
        <f>SUM(D29:D35)</f>
        <v>96000</v>
      </c>
      <c r="E36" s="33">
        <f>D36+E27</f>
        <v>526550</v>
      </c>
      <c r="F36" s="3"/>
      <c r="G36" s="3"/>
      <c r="H36" s="3"/>
    </row>
    <row r="37" spans="1:8" ht="18.75">
      <c r="A37" s="1"/>
      <c r="B37" s="4" t="s">
        <v>46</v>
      </c>
      <c r="C37" s="7" t="s">
        <v>49</v>
      </c>
      <c r="D37" s="4" t="s">
        <v>51</v>
      </c>
      <c r="E37" s="8" t="s">
        <v>52</v>
      </c>
      <c r="F37" s="41" t="s">
        <v>124</v>
      </c>
      <c r="G37" s="42"/>
      <c r="H37" s="3"/>
    </row>
    <row r="38" spans="1:11" ht="18.75">
      <c r="A38" s="1"/>
      <c r="B38" s="1"/>
      <c r="C38" s="7">
        <f>D36+D27+D23+D15</f>
        <v>526550</v>
      </c>
      <c r="D38" s="7">
        <v>12185</v>
      </c>
      <c r="E38" s="9">
        <f>5130+5020</f>
        <v>10150</v>
      </c>
      <c r="F38" s="41" t="s">
        <v>122</v>
      </c>
      <c r="G38" s="41"/>
      <c r="H38" s="34"/>
      <c r="I38" s="40"/>
      <c r="J38" s="40"/>
      <c r="K38" s="40"/>
    </row>
    <row r="39" spans="1:11" ht="18.75">
      <c r="A39" s="1"/>
      <c r="B39" s="4" t="s">
        <v>47</v>
      </c>
      <c r="C39" s="7">
        <f>C38/2</f>
        <v>263275</v>
      </c>
      <c r="D39" s="7">
        <f>D38/2</f>
        <v>6092.5</v>
      </c>
      <c r="E39" s="9">
        <v>5130</v>
      </c>
      <c r="F39" s="41" t="s">
        <v>122</v>
      </c>
      <c r="G39" s="41"/>
      <c r="H39" s="34"/>
      <c r="I39" s="40"/>
      <c r="J39" s="40"/>
      <c r="K39" s="40"/>
    </row>
    <row r="40" spans="1:11" ht="18.75">
      <c r="A40" s="1"/>
      <c r="B40" s="4" t="s">
        <v>48</v>
      </c>
      <c r="C40" s="7">
        <f>C38/2</f>
        <v>263275</v>
      </c>
      <c r="D40" s="7">
        <f>D38/2</f>
        <v>6092.5</v>
      </c>
      <c r="E40" s="9">
        <v>5020</v>
      </c>
      <c r="F40" s="41" t="s">
        <v>123</v>
      </c>
      <c r="G40" s="41"/>
      <c r="H40" s="34"/>
      <c r="I40" s="40"/>
      <c r="J40" s="40"/>
      <c r="K40" s="40"/>
    </row>
    <row r="41" spans="1:8" ht="15.75">
      <c r="A41" s="1"/>
      <c r="B41" s="85" t="s">
        <v>131</v>
      </c>
      <c r="C41" s="86">
        <v>6000</v>
      </c>
      <c r="D41" s="86">
        <v>139</v>
      </c>
      <c r="E41" s="3"/>
      <c r="F41" s="41" t="s">
        <v>132</v>
      </c>
      <c r="G41" s="3"/>
      <c r="H41" s="3"/>
    </row>
    <row r="42" spans="1:6" ht="12.75">
      <c r="A42" s="3"/>
      <c r="B42" s="3"/>
      <c r="C42" s="3"/>
      <c r="D42" s="3"/>
      <c r="E42" s="3"/>
      <c r="F42" s="3"/>
    </row>
  </sheetData>
  <mergeCells count="13">
    <mergeCell ref="B2:B3"/>
    <mergeCell ref="C2:C3"/>
    <mergeCell ref="D2:D3"/>
    <mergeCell ref="A19:A20"/>
    <mergeCell ref="C19:C20"/>
    <mergeCell ref="D19:D20"/>
    <mergeCell ref="A25:A26"/>
    <mergeCell ref="C25:C26"/>
    <mergeCell ref="D25:D26"/>
    <mergeCell ref="A32:A33"/>
    <mergeCell ref="B32:B33"/>
    <mergeCell ref="C32:C33"/>
    <mergeCell ref="D32:D33"/>
  </mergeCells>
  <printOptions/>
  <pageMargins left="0.75" right="0.75" top="1" bottom="1" header="0.5" footer="0.5"/>
  <pageSetup horizontalDpi="200" verticalDpi="200" orientation="landscape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48"/>
    </sheetView>
  </sheetViews>
  <sheetFormatPr defaultColWidth="9.140625" defaultRowHeight="12.75"/>
  <cols>
    <col min="1" max="1" width="8.421875" style="0" customWidth="1"/>
    <col min="2" max="2" width="9.140625" style="0" hidden="1" customWidth="1"/>
    <col min="3" max="3" width="46.8515625" style="0" customWidth="1"/>
    <col min="4" max="4" width="59.140625" style="0" customWidth="1"/>
  </cols>
  <sheetData>
    <row r="1" spans="1:4" ht="12.75">
      <c r="A1" s="68"/>
      <c r="B1" s="36"/>
      <c r="C1" s="12" t="s">
        <v>60</v>
      </c>
      <c r="D1" s="82" t="s">
        <v>62</v>
      </c>
    </row>
    <row r="2" spans="1:4" ht="12.75">
      <c r="A2" s="39"/>
      <c r="B2" s="35"/>
      <c r="C2" s="13" t="s">
        <v>61</v>
      </c>
      <c r="D2" s="83"/>
    </row>
    <row r="3" spans="1:4" ht="12.75">
      <c r="A3" s="80" t="s">
        <v>63</v>
      </c>
      <c r="B3" s="81"/>
      <c r="C3" s="13" t="s">
        <v>64</v>
      </c>
      <c r="D3" s="13" t="s">
        <v>65</v>
      </c>
    </row>
    <row r="4" spans="1:4" ht="12.75">
      <c r="A4" s="80"/>
      <c r="B4" s="81"/>
      <c r="C4" s="13"/>
      <c r="D4" s="13"/>
    </row>
    <row r="5" spans="1:4" ht="12.75">
      <c r="A5" s="80"/>
      <c r="B5" s="81"/>
      <c r="C5" s="13"/>
      <c r="D5" s="13" t="s">
        <v>66</v>
      </c>
    </row>
    <row r="6" spans="1:4" ht="12.75">
      <c r="A6" s="80" t="s">
        <v>67</v>
      </c>
      <c r="B6" s="81"/>
      <c r="C6" s="13" t="s">
        <v>4</v>
      </c>
      <c r="D6" s="16"/>
    </row>
    <row r="7" spans="1:4" ht="12.75">
      <c r="A7" s="74">
        <v>1</v>
      </c>
      <c r="B7" s="75"/>
      <c r="C7" s="16" t="s">
        <v>6</v>
      </c>
      <c r="D7" s="16" t="s">
        <v>68</v>
      </c>
    </row>
    <row r="8" spans="1:4" ht="12.75">
      <c r="A8" s="74">
        <v>2</v>
      </c>
      <c r="B8" s="75"/>
      <c r="C8" s="16" t="s">
        <v>7</v>
      </c>
      <c r="D8" s="16" t="s">
        <v>69</v>
      </c>
    </row>
    <row r="9" spans="1:4" ht="12.75">
      <c r="A9" s="74">
        <v>3</v>
      </c>
      <c r="B9" s="75"/>
      <c r="C9" s="16" t="s">
        <v>70</v>
      </c>
      <c r="D9" s="16" t="s">
        <v>71</v>
      </c>
    </row>
    <row r="10" spans="1:4" ht="12.75">
      <c r="A10" s="74">
        <v>4</v>
      </c>
      <c r="B10" s="75"/>
      <c r="C10" s="16" t="s">
        <v>72</v>
      </c>
      <c r="D10" s="16" t="s">
        <v>73</v>
      </c>
    </row>
    <row r="11" spans="1:4" ht="12.75">
      <c r="A11" s="74">
        <v>5</v>
      </c>
      <c r="B11" s="75"/>
      <c r="C11" s="16" t="s">
        <v>12</v>
      </c>
      <c r="D11" s="16" t="s">
        <v>74</v>
      </c>
    </row>
    <row r="12" spans="1:4" ht="12.75">
      <c r="A12" s="74">
        <v>6</v>
      </c>
      <c r="B12" s="75"/>
      <c r="C12" s="16" t="s">
        <v>14</v>
      </c>
      <c r="D12" s="16" t="s">
        <v>75</v>
      </c>
    </row>
    <row r="13" spans="1:4" ht="12.75">
      <c r="A13" s="74">
        <v>7</v>
      </c>
      <c r="B13" s="75"/>
      <c r="C13" s="16" t="s">
        <v>76</v>
      </c>
      <c r="D13" s="16" t="s">
        <v>77</v>
      </c>
    </row>
    <row r="14" spans="1:4" ht="12.75">
      <c r="A14" s="74">
        <v>8</v>
      </c>
      <c r="B14" s="75"/>
      <c r="C14" s="16" t="s">
        <v>78</v>
      </c>
      <c r="D14" s="16" t="s">
        <v>79</v>
      </c>
    </row>
    <row r="15" spans="1:4" ht="12.75">
      <c r="A15" s="76">
        <v>9</v>
      </c>
      <c r="B15" s="77"/>
      <c r="C15" s="71" t="s">
        <v>20</v>
      </c>
      <c r="D15" s="71" t="s">
        <v>80</v>
      </c>
    </row>
    <row r="16" spans="1:4" ht="12.75">
      <c r="A16" s="78"/>
      <c r="B16" s="79"/>
      <c r="C16" s="73"/>
      <c r="D16" s="73"/>
    </row>
    <row r="17" spans="1:4" ht="12.75">
      <c r="A17" s="66"/>
      <c r="B17" s="67"/>
      <c r="C17" s="13" t="s">
        <v>24</v>
      </c>
      <c r="D17" s="16" t="s">
        <v>81</v>
      </c>
    </row>
    <row r="18" spans="1:4" ht="12.75">
      <c r="A18" s="66" t="s">
        <v>58</v>
      </c>
      <c r="B18" s="67"/>
      <c r="C18" s="16" t="s">
        <v>25</v>
      </c>
      <c r="D18" s="16" t="s">
        <v>82</v>
      </c>
    </row>
    <row r="19" spans="1:4" ht="12.75">
      <c r="A19" s="68"/>
      <c r="B19" s="36"/>
      <c r="C19" s="10" t="s">
        <v>83</v>
      </c>
      <c r="D19" s="18">
        <v>12000</v>
      </c>
    </row>
    <row r="20" spans="1:4" ht="12.75">
      <c r="A20" s="37"/>
      <c r="B20" s="38"/>
      <c r="C20" s="10" t="s">
        <v>84</v>
      </c>
      <c r="D20" s="18" t="s">
        <v>87</v>
      </c>
    </row>
    <row r="21" spans="1:4" ht="12.75">
      <c r="A21" s="37"/>
      <c r="B21" s="38"/>
      <c r="C21" s="10" t="s">
        <v>85</v>
      </c>
      <c r="D21" s="18" t="s">
        <v>88</v>
      </c>
    </row>
    <row r="22" spans="1:4" ht="12.75">
      <c r="A22" s="39"/>
      <c r="B22" s="35"/>
      <c r="C22" s="17" t="s">
        <v>86</v>
      </c>
      <c r="D22" s="14"/>
    </row>
    <row r="23" spans="1:4" ht="12.75">
      <c r="A23" s="68"/>
      <c r="B23" s="36"/>
      <c r="C23" s="19" t="s">
        <v>89</v>
      </c>
      <c r="D23" s="71">
        <v>6000</v>
      </c>
    </row>
    <row r="24" spans="1:4" ht="12.75">
      <c r="A24" s="37"/>
      <c r="B24" s="38"/>
      <c r="C24" s="19" t="s">
        <v>90</v>
      </c>
      <c r="D24" s="72"/>
    </row>
    <row r="25" spans="1:4" ht="12.75">
      <c r="A25" s="37"/>
      <c r="B25" s="38"/>
      <c r="C25" s="19" t="s">
        <v>91</v>
      </c>
      <c r="D25" s="72"/>
    </row>
    <row r="26" spans="1:4" ht="12.75">
      <c r="A26" s="39"/>
      <c r="B26" s="35"/>
      <c r="C26" s="16" t="s">
        <v>86</v>
      </c>
      <c r="D26" s="73"/>
    </row>
    <row r="27" spans="1:4" ht="12.75">
      <c r="A27" s="66"/>
      <c r="B27" s="67"/>
      <c r="C27" s="17" t="s">
        <v>92</v>
      </c>
      <c r="D27" s="17" t="s">
        <v>93</v>
      </c>
    </row>
    <row r="28" spans="1:4" ht="12.75">
      <c r="A28" s="66"/>
      <c r="B28" s="67"/>
      <c r="C28" s="20" t="s">
        <v>94</v>
      </c>
      <c r="D28" s="20">
        <v>41200</v>
      </c>
    </row>
    <row r="29" spans="1:4" ht="15.75">
      <c r="A29" s="66" t="s">
        <v>95</v>
      </c>
      <c r="B29" s="67"/>
      <c r="C29" s="16" t="s">
        <v>96</v>
      </c>
      <c r="D29" s="15"/>
    </row>
    <row r="30" spans="1:4" ht="12.75">
      <c r="A30" s="68" t="s">
        <v>97</v>
      </c>
      <c r="B30" s="36"/>
      <c r="C30" s="18"/>
      <c r="D30" s="18" t="s">
        <v>99</v>
      </c>
    </row>
    <row r="31" spans="1:4" ht="12.75">
      <c r="A31" s="37"/>
      <c r="B31" s="38"/>
      <c r="C31" s="18" t="s">
        <v>98</v>
      </c>
      <c r="D31" s="18" t="s">
        <v>100</v>
      </c>
    </row>
    <row r="32" spans="1:4" ht="12.75">
      <c r="A32" s="39"/>
      <c r="B32" s="35"/>
      <c r="C32" s="14"/>
      <c r="D32" s="17" t="s">
        <v>101</v>
      </c>
    </row>
    <row r="33" spans="1:4" ht="12.75">
      <c r="A33" s="66"/>
      <c r="B33" s="67"/>
      <c r="C33" s="16" t="s">
        <v>102</v>
      </c>
      <c r="D33" s="16" t="s">
        <v>103</v>
      </c>
    </row>
    <row r="34" spans="1:4" ht="15.75">
      <c r="A34" s="69"/>
      <c r="B34" s="70"/>
      <c r="C34" s="20" t="s">
        <v>24</v>
      </c>
      <c r="D34" s="20">
        <v>0</v>
      </c>
    </row>
    <row r="35" spans="1:4" ht="15.75">
      <c r="A35" s="21" t="s">
        <v>104</v>
      </c>
      <c r="B35" s="62" t="s">
        <v>38</v>
      </c>
      <c r="C35" s="63"/>
      <c r="D35" s="22"/>
    </row>
    <row r="36" spans="1:4" ht="15.75">
      <c r="A36" s="23"/>
      <c r="B36" s="64" t="s">
        <v>105</v>
      </c>
      <c r="C36" s="65"/>
      <c r="D36" s="24" t="s">
        <v>106</v>
      </c>
    </row>
    <row r="37" spans="1:4" ht="15.75">
      <c r="A37" s="23"/>
      <c r="B37" s="62" t="s">
        <v>107</v>
      </c>
      <c r="C37" s="63"/>
      <c r="D37" s="24" t="s">
        <v>108</v>
      </c>
    </row>
    <row r="38" spans="1:4" ht="15.75">
      <c r="A38" s="23"/>
      <c r="B38" s="62" t="s">
        <v>109</v>
      </c>
      <c r="C38" s="63"/>
      <c r="D38" s="24" t="s">
        <v>108</v>
      </c>
    </row>
    <row r="39" spans="1:4" ht="15.75">
      <c r="A39" s="23"/>
      <c r="B39" s="60" t="s">
        <v>94</v>
      </c>
      <c r="C39" s="61"/>
      <c r="D39" s="25">
        <v>58800</v>
      </c>
    </row>
    <row r="40" spans="1:4" ht="15.75">
      <c r="A40" s="23"/>
      <c r="B40" s="58"/>
      <c r="C40" s="59"/>
      <c r="D40" s="22"/>
    </row>
    <row r="41" spans="1:4" ht="12.75">
      <c r="A41" s="49"/>
      <c r="B41" s="52" t="s">
        <v>110</v>
      </c>
      <c r="C41" s="53"/>
      <c r="D41" s="26" t="s">
        <v>111</v>
      </c>
    </row>
    <row r="42" spans="1:4" ht="12.75">
      <c r="A42" s="50"/>
      <c r="B42" s="54"/>
      <c r="C42" s="55"/>
      <c r="D42" s="26" t="s">
        <v>112</v>
      </c>
    </row>
    <row r="43" spans="1:4" ht="15.75">
      <c r="A43" s="51"/>
      <c r="B43" s="56"/>
      <c r="C43" s="57"/>
      <c r="D43" s="22"/>
    </row>
    <row r="44" spans="1:4" ht="15.75">
      <c r="A44" s="23"/>
      <c r="B44" s="47" t="s">
        <v>113</v>
      </c>
      <c r="C44" s="48"/>
      <c r="D44" s="27" t="s">
        <v>114</v>
      </c>
    </row>
    <row r="45" spans="1:4" ht="12.75">
      <c r="A45" s="49"/>
      <c r="B45" s="52" t="s">
        <v>115</v>
      </c>
      <c r="C45" s="53"/>
      <c r="D45" s="26" t="s">
        <v>116</v>
      </c>
    </row>
    <row r="46" spans="1:4" ht="12.75">
      <c r="A46" s="50"/>
      <c r="B46" s="54"/>
      <c r="C46" s="55"/>
      <c r="D46" s="26" t="s">
        <v>117</v>
      </c>
    </row>
    <row r="47" spans="1:4" ht="12.75">
      <c r="A47" s="51"/>
      <c r="B47" s="56"/>
      <c r="C47" s="57"/>
      <c r="D47" s="27" t="s">
        <v>118</v>
      </c>
    </row>
    <row r="48" spans="1:4" ht="15.75">
      <c r="A48" s="23"/>
      <c r="B48" s="58"/>
      <c r="C48" s="59"/>
      <c r="D48" s="22"/>
    </row>
  </sheetData>
  <mergeCells count="40">
    <mergeCell ref="A1:B2"/>
    <mergeCell ref="D1:D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6"/>
    <mergeCell ref="C15:C16"/>
    <mergeCell ref="D15:D16"/>
    <mergeCell ref="A17:B17"/>
    <mergeCell ref="A18:B18"/>
    <mergeCell ref="A19:B22"/>
    <mergeCell ref="A23:B26"/>
    <mergeCell ref="D23:D26"/>
    <mergeCell ref="A27:B27"/>
    <mergeCell ref="A28:B28"/>
    <mergeCell ref="A29:B29"/>
    <mergeCell ref="A30:B32"/>
    <mergeCell ref="A33:B33"/>
    <mergeCell ref="A34:B34"/>
    <mergeCell ref="B35:C35"/>
    <mergeCell ref="B36:C36"/>
    <mergeCell ref="B37:C37"/>
    <mergeCell ref="B38:C38"/>
    <mergeCell ref="B39:C39"/>
    <mergeCell ref="B40:C40"/>
    <mergeCell ref="A41:A43"/>
    <mergeCell ref="B41:C43"/>
    <mergeCell ref="B44:C44"/>
    <mergeCell ref="A45:A47"/>
    <mergeCell ref="B45:C47"/>
    <mergeCell ref="B48:C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restricted user</dc:creator>
  <cp:keywords/>
  <dc:description/>
  <cp:lastModifiedBy>restricted user</cp:lastModifiedBy>
  <cp:lastPrinted>2007-02-20T09:37:27Z</cp:lastPrinted>
  <dcterms:created xsi:type="dcterms:W3CDTF">2007-02-15T07:10:02Z</dcterms:created>
  <dcterms:modified xsi:type="dcterms:W3CDTF">2007-04-01T09:32:56Z</dcterms:modified>
  <cp:category/>
  <cp:version/>
  <cp:contentType/>
  <cp:contentStatus/>
</cp:coreProperties>
</file>