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nema/Downloads/"/>
    </mc:Choice>
  </mc:AlternateContent>
  <xr:revisionPtr revIDLastSave="0" documentId="13_ncr:1_{56BC7722-E1AB-D247-9678-81F1400EB75F}" xr6:coauthVersionLast="34" xr6:coauthVersionMax="34" xr10:uidLastSave="{00000000-0000-0000-0000-000000000000}"/>
  <bookViews>
    <workbookView xWindow="0" yWindow="0" windowWidth="33600" windowHeight="21000" activeTab="1" xr2:uid="{00000000-000D-0000-FFFF-FFFF00000000}"/>
  </bookViews>
  <sheets>
    <sheet name="Sheet1" sheetId="40" state="hidden" r:id="rId1"/>
    <sheet name="Budget 2018-19 " sheetId="44" r:id="rId2"/>
  </sheets>
  <calcPr calcId="179021"/>
</workbook>
</file>

<file path=xl/calcChain.xml><?xml version="1.0" encoding="utf-8"?>
<calcChain xmlns="http://schemas.openxmlformats.org/spreadsheetml/2006/main">
  <c r="I77" i="44" l="1"/>
  <c r="D52" i="44"/>
  <c r="C45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C24" i="44"/>
  <c r="D22" i="44"/>
  <c r="D21" i="44"/>
  <c r="D20" i="44"/>
  <c r="D19" i="44"/>
  <c r="D18" i="44"/>
  <c r="D17" i="44"/>
  <c r="D16" i="44"/>
  <c r="J13" i="44"/>
  <c r="J12" i="44"/>
  <c r="J11" i="44"/>
  <c r="D8" i="44"/>
  <c r="D7" i="44"/>
  <c r="D6" i="44"/>
  <c r="D5" i="44"/>
  <c r="D24" i="44" l="1"/>
  <c r="D45" i="44"/>
  <c r="D10" i="44"/>
  <c r="D48" i="44" l="1"/>
</calcChain>
</file>

<file path=xl/sharedStrings.xml><?xml version="1.0" encoding="utf-8"?>
<sst xmlns="http://schemas.openxmlformats.org/spreadsheetml/2006/main" count="71" uniqueCount="69">
  <si>
    <t>Name</t>
  </si>
  <si>
    <t>Teachers</t>
  </si>
  <si>
    <t>Sr.
 No</t>
  </si>
  <si>
    <t>Salary/Month</t>
  </si>
  <si>
    <t>Salary/Year</t>
  </si>
  <si>
    <t>Academic Staff</t>
  </si>
  <si>
    <t>Subtotal A</t>
  </si>
  <si>
    <t>Electricity</t>
  </si>
  <si>
    <t>Subtotal (1)</t>
  </si>
  <si>
    <t>Digantar Vidyalaya</t>
  </si>
  <si>
    <t>Stationary for children</t>
  </si>
  <si>
    <t xml:space="preserve">Campus Maintenace </t>
  </si>
  <si>
    <t xml:space="preserve">Communications </t>
  </si>
  <si>
    <t xml:space="preserve">Maintenace of Equipment </t>
  </si>
  <si>
    <t xml:space="preserve">Vehicle Maintenace </t>
  </si>
  <si>
    <t xml:space="preserve">Acc. Audit &amp; Legeal Fee </t>
  </si>
  <si>
    <t xml:space="preserve">Cmmmunication </t>
  </si>
  <si>
    <t>Travel &amp; Local Conveyance</t>
  </si>
  <si>
    <t xml:space="preserve">Journals &amp; Periodicals </t>
  </si>
  <si>
    <t xml:space="preserve">National Festival </t>
  </si>
  <si>
    <t xml:space="preserve">Annual Fee </t>
  </si>
  <si>
    <t xml:space="preserve">Subcription for vimarsh </t>
  </si>
  <si>
    <t>Intrest on F/D</t>
  </si>
  <si>
    <t>Bank Instrest on a/c</t>
  </si>
  <si>
    <t xml:space="preserve">Total </t>
  </si>
  <si>
    <t xml:space="preserve">Pests exp. </t>
  </si>
  <si>
    <t xml:space="preserve">EC &amp; GB meeting </t>
  </si>
  <si>
    <t xml:space="preserve">TLM </t>
  </si>
  <si>
    <t>Miscelleniours</t>
  </si>
  <si>
    <t>Maintenace Equipment</t>
  </si>
  <si>
    <t xml:space="preserve">Office Mainteance </t>
  </si>
  <si>
    <t xml:space="preserve">School Registration </t>
  </si>
  <si>
    <t xml:space="preserve">Staff Selection </t>
  </si>
  <si>
    <t>Childern's transportion</t>
  </si>
  <si>
    <t xml:space="preserve"> Estimated  Digantar Budget 2018-19</t>
  </si>
  <si>
    <t xml:space="preserve"> Estimated Income in 2018-19</t>
  </si>
  <si>
    <t>Director &amp; Coordinator</t>
  </si>
  <si>
    <t xml:space="preserve">Support staff </t>
  </si>
  <si>
    <t xml:space="preserve">Vimarsh </t>
  </si>
  <si>
    <t>Foundatons of Edu prog.</t>
  </si>
  <si>
    <t xml:space="preserve">Operationl Costs </t>
  </si>
  <si>
    <t xml:space="preserve">Main Office &amp; Campus </t>
  </si>
  <si>
    <t xml:space="preserve"> </t>
  </si>
  <si>
    <t xml:space="preserve">Subtotal  C : Vidyalay </t>
  </si>
  <si>
    <t xml:space="preserve">Other school Activities </t>
  </si>
  <si>
    <t xml:space="preserve">Skill Development </t>
  </si>
  <si>
    <t>School Play Ground Maintenace</t>
  </si>
  <si>
    <t>Foundation of Education pro.</t>
  </si>
  <si>
    <t xml:space="preserve">Grand Total </t>
  </si>
  <si>
    <t>Asha for Edu.2017-18</t>
  </si>
  <si>
    <t>Donation FCRA</t>
  </si>
  <si>
    <t xml:space="preserve">Institutional fee From workshops </t>
  </si>
  <si>
    <t xml:space="preserve">Hostel Rent &amp; eletricity </t>
  </si>
  <si>
    <t>Fee from Infrastructure</t>
  </si>
  <si>
    <t xml:space="preserve">Instest on TDS Refund </t>
  </si>
  <si>
    <t>Conveyance charge (From School)</t>
  </si>
  <si>
    <t>Wipro Grnat for Foundation of Edu</t>
  </si>
  <si>
    <t xml:space="preserve">Boarding and Lodging for foudation </t>
  </si>
  <si>
    <t>Fee from foundation of Edu(minus barding-lodging)</t>
  </si>
  <si>
    <t xml:space="preserve"> Donations</t>
  </si>
  <si>
    <t>Boaring &amp; Loding (Foundations of Edu. Not Ind.</t>
  </si>
  <si>
    <t xml:space="preserve">Pojected Expenditure </t>
  </si>
  <si>
    <t xml:space="preserve">Expected Income </t>
  </si>
  <si>
    <t xml:space="preserve">Deficit </t>
  </si>
  <si>
    <t>Vimarsh Publishing And Disp.</t>
  </si>
  <si>
    <t xml:space="preserve">Per Month </t>
  </si>
  <si>
    <t xml:space="preserve">Yearly </t>
  </si>
  <si>
    <t>S.n.</t>
  </si>
  <si>
    <t>Asha Seattle to provide 8 teachers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</si>
</sst>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5" fontId="0" fillId="0" borderId="7" xfId="5" applyNumberFormat="1" applyFont="1" applyBorder="1" applyAlignment="1">
      <alignment horizontal="right" vertical="center"/>
    </xf>
    <xf numFmtId="0" fontId="0" fillId="0" borderId="1" xfId="0" applyBorder="1"/>
    <xf numFmtId="165" fontId="0" fillId="0" borderId="9" xfId="5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" xfId="0" applyFill="1" applyBorder="1"/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165" fontId="0" fillId="0" borderId="0" xfId="5" applyNumberFormat="1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165" fontId="0" fillId="0" borderId="16" xfId="5" applyNumberFormat="1" applyFont="1" applyBorder="1" applyAlignment="1">
      <alignment horizontal="right" vertical="center"/>
    </xf>
    <xf numFmtId="165" fontId="0" fillId="0" borderId="1" xfId="5" applyNumberFormat="1" applyFont="1" applyFill="1" applyBorder="1" applyAlignment="1">
      <alignment horizontal="right" vertical="center"/>
    </xf>
    <xf numFmtId="165" fontId="0" fillId="0" borderId="1" xfId="5" applyNumberFormat="1" applyFont="1" applyBorder="1"/>
    <xf numFmtId="165" fontId="3" fillId="0" borderId="0" xfId="5" applyNumberFormat="1" applyFont="1" applyFill="1" applyBorder="1" applyAlignment="1">
      <alignment horizontal="right" vertical="center" indent="1"/>
    </xf>
    <xf numFmtId="166" fontId="0" fillId="0" borderId="0" xfId="0" applyNumberFormat="1"/>
    <xf numFmtId="165" fontId="6" fillId="0" borderId="0" xfId="5" applyNumberFormat="1" applyFont="1" applyFill="1" applyBorder="1" applyAlignment="1">
      <alignment horizontal="right" vertical="center"/>
    </xf>
    <xf numFmtId="165" fontId="7" fillId="0" borderId="0" xfId="5" applyNumberFormat="1" applyFont="1" applyBorder="1" applyAlignment="1">
      <alignment horizontal="right"/>
    </xf>
    <xf numFmtId="0" fontId="7" fillId="0" borderId="0" xfId="0" applyFont="1" applyBorder="1"/>
    <xf numFmtId="165" fontId="7" fillId="0" borderId="0" xfId="5" applyNumberFormat="1" applyFont="1" applyBorder="1"/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11" fillId="0" borderId="11" xfId="0" applyFont="1" applyBorder="1"/>
    <xf numFmtId="0" fontId="11" fillId="0" borderId="0" xfId="0" applyFont="1" applyAlignment="1">
      <alignment horizontal="center"/>
    </xf>
    <xf numFmtId="0" fontId="0" fillId="0" borderId="24" xfId="0" applyBorder="1" applyAlignment="1">
      <alignment horizontal="right" vertical="top"/>
    </xf>
    <xf numFmtId="0" fontId="11" fillId="0" borderId="1" xfId="0" applyFont="1" applyFill="1" applyBorder="1"/>
    <xf numFmtId="0" fontId="11" fillId="0" borderId="1" xfId="0" applyFont="1" applyBorder="1"/>
    <xf numFmtId="165" fontId="0" fillId="0" borderId="1" xfId="5" applyNumberFormat="1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right" vertical="center" wrapText="1"/>
    </xf>
    <xf numFmtId="165" fontId="11" fillId="0" borderId="1" xfId="5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165" fontId="10" fillId="0" borderId="1" xfId="5" applyNumberFormat="1" applyFont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right"/>
    </xf>
    <xf numFmtId="165" fontId="10" fillId="0" borderId="1" xfId="5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165" fontId="10" fillId="0" borderId="1" xfId="5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top"/>
    </xf>
    <xf numFmtId="165" fontId="11" fillId="0" borderId="6" xfId="5" applyNumberFormat="1" applyFont="1" applyFill="1" applyBorder="1" applyAlignment="1">
      <alignment horizontal="right" vertical="center"/>
    </xf>
    <xf numFmtId="165" fontId="11" fillId="0" borderId="1" xfId="5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 vertical="top"/>
    </xf>
    <xf numFmtId="165" fontId="10" fillId="0" borderId="14" xfId="5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1" xfId="0" applyFont="1" applyFill="1" applyBorder="1" applyAlignment="1">
      <alignment horizontal="left" vertical="top"/>
    </xf>
    <xf numFmtId="165" fontId="10" fillId="0" borderId="11" xfId="0" applyNumberFormat="1" applyFont="1" applyBorder="1"/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17" xfId="0" applyFont="1" applyBorder="1"/>
    <xf numFmtId="165" fontId="10" fillId="0" borderId="15" xfId="5" applyNumberFormat="1" applyFont="1" applyBorder="1"/>
    <xf numFmtId="165" fontId="10" fillId="0" borderId="15" xfId="0" applyNumberFormat="1" applyFont="1" applyBorder="1"/>
    <xf numFmtId="165" fontId="10" fillId="0" borderId="1" xfId="5" applyNumberFormat="1" applyFont="1" applyBorder="1"/>
    <xf numFmtId="0" fontId="13" fillId="0" borderId="12" xfId="0" applyFont="1" applyFill="1" applyBorder="1" applyAlignment="1">
      <alignment horizontal="center"/>
    </xf>
    <xf numFmtId="0" fontId="10" fillId="0" borderId="23" xfId="0" applyFont="1" applyFill="1" applyBorder="1"/>
    <xf numFmtId="0" fontId="13" fillId="0" borderId="22" xfId="0" applyFont="1" applyFill="1" applyBorder="1"/>
    <xf numFmtId="165" fontId="12" fillId="0" borderId="14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13" fillId="0" borderId="1" xfId="0" applyFont="1" applyFill="1" applyBorder="1"/>
    <xf numFmtId="0" fontId="10" fillId="0" borderId="0" xfId="0" applyFont="1" applyBorder="1" applyAlignment="1">
      <alignment horizontal="center"/>
    </xf>
    <xf numFmtId="164" fontId="11" fillId="0" borderId="1" xfId="5" applyFont="1" applyBorder="1"/>
    <xf numFmtId="164" fontId="12" fillId="0" borderId="1" xfId="5" applyFont="1" applyFill="1" applyBorder="1"/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 xr:uid="{00000000-0005-0000-0000-000002000000}"/>
    <cellStyle name="Normal 2 2" xfId="2" xr:uid="{00000000-0005-0000-0000-000003000000}"/>
    <cellStyle name="Normal 2 3" xfId="4" xr:uid="{00000000-0005-0000-0000-000004000000}"/>
    <cellStyle name="Normal 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tabSelected="1" zoomScale="90" zoomScaleNormal="90" workbookViewId="0">
      <selection activeCell="J79" sqref="J79"/>
    </sheetView>
  </sheetViews>
  <sheetFormatPr baseColWidth="10" defaultColWidth="9.1640625" defaultRowHeight="15" x14ac:dyDescent="0.2"/>
  <cols>
    <col min="1" max="1" width="5.5" style="1" customWidth="1"/>
    <col min="2" max="2" width="35.1640625" style="2" customWidth="1"/>
    <col min="3" max="3" width="16.33203125" style="2" customWidth="1"/>
    <col min="4" max="4" width="18" style="2" customWidth="1"/>
    <col min="5" max="6" width="9.1640625" style="2"/>
    <col min="7" max="7" width="6" style="2" customWidth="1"/>
    <col min="8" max="8" width="41.1640625" style="2" customWidth="1"/>
    <col min="9" max="9" width="16" style="2" customWidth="1"/>
    <col min="10" max="10" width="16.6640625" style="2" customWidth="1"/>
    <col min="11" max="11" width="12.5" style="2" customWidth="1"/>
    <col min="12" max="16384" width="9.1640625" style="2"/>
  </cols>
  <sheetData>
    <row r="1" spans="1:10" ht="15" customHeight="1" x14ac:dyDescent="0.2">
      <c r="A1" s="97" t="s">
        <v>34</v>
      </c>
      <c r="B1" s="97"/>
      <c r="C1" s="97"/>
      <c r="D1" s="97"/>
    </row>
    <row r="2" spans="1:10" ht="15.75" customHeight="1" thickBot="1" x14ac:dyDescent="0.3">
      <c r="A2" s="97"/>
      <c r="B2" s="97"/>
      <c r="C2" s="97"/>
      <c r="D2" s="97"/>
      <c r="G2" s="17"/>
      <c r="H2" s="18"/>
      <c r="I2" s="18"/>
    </row>
    <row r="3" spans="1:10" ht="40.5" customHeight="1" thickBot="1" x14ac:dyDescent="0.25">
      <c r="A3" s="42" t="s">
        <v>2</v>
      </c>
      <c r="B3" s="43" t="s">
        <v>0</v>
      </c>
      <c r="C3" s="43" t="s">
        <v>3</v>
      </c>
      <c r="D3" s="44" t="s">
        <v>4</v>
      </c>
      <c r="G3" s="19"/>
      <c r="H3" s="20"/>
      <c r="I3" s="21"/>
    </row>
    <row r="4" spans="1:10" ht="18.75" customHeight="1" thickBot="1" x14ac:dyDescent="0.25">
      <c r="A4" s="98" t="s">
        <v>5</v>
      </c>
      <c r="B4" s="99"/>
      <c r="C4" s="99"/>
      <c r="D4" s="100"/>
      <c r="G4" s="19"/>
      <c r="I4" s="3"/>
    </row>
    <row r="5" spans="1:10" ht="25.5" customHeight="1" x14ac:dyDescent="0.2">
      <c r="A5" s="45">
        <v>1</v>
      </c>
      <c r="B5" s="46" t="s">
        <v>36</v>
      </c>
      <c r="C5" s="47">
        <v>218233</v>
      </c>
      <c r="D5" s="48">
        <f>SUM(C5)*12</f>
        <v>2618796</v>
      </c>
      <c r="G5" s="19"/>
      <c r="H5" s="20"/>
      <c r="I5" s="29"/>
      <c r="J5" s="28"/>
    </row>
    <row r="6" spans="1:10" ht="18" x14ac:dyDescent="0.2">
      <c r="A6" s="49">
        <v>2</v>
      </c>
      <c r="B6" s="35" t="s">
        <v>1</v>
      </c>
      <c r="C6" s="50">
        <v>280801</v>
      </c>
      <c r="D6" s="51">
        <f>SUM(C6)*12</f>
        <v>3369612</v>
      </c>
      <c r="G6" s="19"/>
      <c r="H6" s="20"/>
      <c r="I6" s="29"/>
      <c r="J6" s="28"/>
    </row>
    <row r="7" spans="1:10" ht="19" x14ac:dyDescent="0.25">
      <c r="A7" s="49">
        <v>3</v>
      </c>
      <c r="B7" s="40" t="s">
        <v>37</v>
      </c>
      <c r="C7" s="50">
        <v>175346</v>
      </c>
      <c r="D7" s="51">
        <f>SUM(C7)*12</f>
        <v>2104152</v>
      </c>
      <c r="G7" s="19"/>
      <c r="H7" s="20"/>
      <c r="I7" s="30"/>
      <c r="J7" s="28"/>
    </row>
    <row r="8" spans="1:10" ht="19" x14ac:dyDescent="0.25">
      <c r="A8" s="49">
        <v>4</v>
      </c>
      <c r="B8" s="40" t="s">
        <v>38</v>
      </c>
      <c r="C8" s="50">
        <v>36928</v>
      </c>
      <c r="D8" s="51">
        <f>SUM(C8)*12</f>
        <v>443136</v>
      </c>
      <c r="G8" s="18"/>
      <c r="H8" s="20"/>
      <c r="I8" s="30"/>
      <c r="J8" s="28"/>
    </row>
    <row r="9" spans="1:10" ht="16.5" customHeight="1" x14ac:dyDescent="0.25">
      <c r="A9" s="52">
        <v>5</v>
      </c>
      <c r="B9" s="53" t="s">
        <v>39</v>
      </c>
      <c r="C9" s="54">
        <v>70000</v>
      </c>
      <c r="D9" s="55">
        <v>350000</v>
      </c>
      <c r="G9" s="22"/>
      <c r="H9" s="23"/>
      <c r="I9" s="30"/>
      <c r="J9" s="28"/>
    </row>
    <row r="10" spans="1:10" ht="20" thickBot="1" x14ac:dyDescent="0.3">
      <c r="A10" s="56"/>
      <c r="B10" s="57" t="s">
        <v>6</v>
      </c>
      <c r="C10" s="58"/>
      <c r="D10" s="59">
        <f>SUM(D5:D9)</f>
        <v>8885696</v>
      </c>
      <c r="I10" s="30"/>
      <c r="J10" s="28"/>
    </row>
    <row r="11" spans="1:10" ht="19" x14ac:dyDescent="0.25">
      <c r="A11" s="60"/>
      <c r="B11" s="60"/>
      <c r="C11" s="60"/>
      <c r="D11" s="60"/>
      <c r="I11" s="32"/>
      <c r="J11" s="28">
        <f t="shared" ref="J11:J13" si="0">I11*10/100+I11</f>
        <v>0</v>
      </c>
    </row>
    <row r="12" spans="1:10" ht="19" x14ac:dyDescent="0.25">
      <c r="A12" s="60"/>
      <c r="B12" s="60"/>
      <c r="C12" s="60"/>
      <c r="D12" s="60"/>
      <c r="I12" s="31"/>
      <c r="J12" s="28">
        <f t="shared" si="0"/>
        <v>0</v>
      </c>
    </row>
    <row r="13" spans="1:10" ht="19" x14ac:dyDescent="0.25">
      <c r="A13" s="61"/>
      <c r="B13" s="61" t="s">
        <v>40</v>
      </c>
      <c r="C13" s="61"/>
      <c r="D13" s="61"/>
      <c r="I13" s="31"/>
      <c r="J13" s="28">
        <f t="shared" si="0"/>
        <v>0</v>
      </c>
    </row>
    <row r="14" spans="1:10" ht="17" thickBot="1" x14ac:dyDescent="0.25">
      <c r="A14" s="62"/>
      <c r="B14" s="62" t="s">
        <v>42</v>
      </c>
      <c r="C14" s="62"/>
      <c r="D14" s="63"/>
      <c r="I14" s="18"/>
    </row>
    <row r="15" spans="1:10" ht="17" thickBot="1" x14ac:dyDescent="0.25">
      <c r="A15" s="93" t="s">
        <v>67</v>
      </c>
      <c r="B15" s="94" t="s">
        <v>41</v>
      </c>
      <c r="C15" s="95" t="s">
        <v>65</v>
      </c>
      <c r="D15" s="96" t="s">
        <v>66</v>
      </c>
      <c r="I15" s="18"/>
    </row>
    <row r="16" spans="1:10" ht="16" x14ac:dyDescent="0.2">
      <c r="A16" s="45">
        <v>1</v>
      </c>
      <c r="B16" s="64" t="s">
        <v>7</v>
      </c>
      <c r="C16" s="65">
        <v>24000</v>
      </c>
      <c r="D16" s="66">
        <f>SUM(C16)*12</f>
        <v>288000</v>
      </c>
    </row>
    <row r="17" spans="1:11" ht="16" x14ac:dyDescent="0.2">
      <c r="A17" s="67">
        <v>2</v>
      </c>
      <c r="B17" s="68" t="s">
        <v>11</v>
      </c>
      <c r="C17" s="66">
        <v>10000</v>
      </c>
      <c r="D17" s="66">
        <f t="shared" ref="D17:D20" si="1">SUM(C17)*12</f>
        <v>120000</v>
      </c>
    </row>
    <row r="18" spans="1:11" ht="16" x14ac:dyDescent="0.2">
      <c r="A18" s="69">
        <v>3</v>
      </c>
      <c r="B18" s="68" t="s">
        <v>12</v>
      </c>
      <c r="C18" s="51">
        <v>5000</v>
      </c>
      <c r="D18" s="66">
        <f t="shared" si="1"/>
        <v>60000</v>
      </c>
    </row>
    <row r="19" spans="1:11" ht="16" x14ac:dyDescent="0.2">
      <c r="A19" s="69">
        <v>4</v>
      </c>
      <c r="B19" s="68" t="s">
        <v>13</v>
      </c>
      <c r="C19" s="51">
        <v>4000</v>
      </c>
      <c r="D19" s="66">
        <f t="shared" si="1"/>
        <v>48000</v>
      </c>
    </row>
    <row r="20" spans="1:11" ht="16" x14ac:dyDescent="0.2">
      <c r="A20" s="69">
        <v>5</v>
      </c>
      <c r="B20" s="70" t="s">
        <v>14</v>
      </c>
      <c r="C20" s="51">
        <v>5000</v>
      </c>
      <c r="D20" s="66">
        <f t="shared" si="1"/>
        <v>60000</v>
      </c>
    </row>
    <row r="21" spans="1:11" ht="16" x14ac:dyDescent="0.2">
      <c r="A21" s="69">
        <v>6</v>
      </c>
      <c r="B21" s="70" t="s">
        <v>15</v>
      </c>
      <c r="C21" s="51">
        <v>35000</v>
      </c>
      <c r="D21" s="66">
        <f>SUM(C21)</f>
        <v>35000</v>
      </c>
    </row>
    <row r="22" spans="1:11" ht="16" x14ac:dyDescent="0.2">
      <c r="A22" s="71">
        <v>7</v>
      </c>
      <c r="B22" s="72" t="s">
        <v>30</v>
      </c>
      <c r="C22" s="73">
        <v>2500</v>
      </c>
      <c r="D22" s="66">
        <f>SUM(C22)</f>
        <v>2500</v>
      </c>
    </row>
    <row r="23" spans="1:11" ht="16" x14ac:dyDescent="0.2">
      <c r="A23" s="71">
        <v>8</v>
      </c>
      <c r="B23" s="72" t="s">
        <v>64</v>
      </c>
      <c r="C23" s="73"/>
      <c r="D23" s="66">
        <v>600000</v>
      </c>
    </row>
    <row r="24" spans="1:11" ht="17" thickBot="1" x14ac:dyDescent="0.25">
      <c r="A24" s="74"/>
      <c r="B24" s="75" t="s">
        <v>8</v>
      </c>
      <c r="C24" s="76">
        <f>SUM(C16:C22)</f>
        <v>85500</v>
      </c>
      <c r="D24" s="66">
        <f>SUM(D16:D23)</f>
        <v>1213500</v>
      </c>
    </row>
    <row r="25" spans="1:11" ht="17" thickBot="1" x14ac:dyDescent="0.25">
      <c r="A25" s="77"/>
      <c r="B25" s="34"/>
      <c r="C25" s="34"/>
      <c r="D25" s="34"/>
    </row>
    <row r="26" spans="1:11" ht="16" x14ac:dyDescent="0.2">
      <c r="A26" s="78"/>
      <c r="B26" s="79" t="s">
        <v>9</v>
      </c>
      <c r="C26" s="80"/>
      <c r="D26" s="35"/>
    </row>
    <row r="27" spans="1:11" ht="16" x14ac:dyDescent="0.2">
      <c r="A27" s="69">
        <v>7</v>
      </c>
      <c r="B27" s="35" t="s">
        <v>7</v>
      </c>
      <c r="C27" s="81">
        <v>15000</v>
      </c>
      <c r="D27" s="66">
        <f>SUM(C27)*12</f>
        <v>180000</v>
      </c>
    </row>
    <row r="28" spans="1:11" ht="16" x14ac:dyDescent="0.2">
      <c r="A28" s="69">
        <v>8</v>
      </c>
      <c r="B28" s="35" t="s">
        <v>11</v>
      </c>
      <c r="C28" s="81">
        <v>10000</v>
      </c>
      <c r="D28" s="66">
        <f t="shared" ref="D28:D34" si="2">SUM(C28)*12</f>
        <v>120000</v>
      </c>
    </row>
    <row r="29" spans="1:11" ht="16" x14ac:dyDescent="0.2">
      <c r="A29" s="69">
        <v>9</v>
      </c>
      <c r="B29" s="35" t="s">
        <v>29</v>
      </c>
      <c r="C29" s="81">
        <v>3500</v>
      </c>
      <c r="D29" s="66">
        <f t="shared" si="2"/>
        <v>42000</v>
      </c>
      <c r="K29" s="27"/>
    </row>
    <row r="30" spans="1:11" ht="16" x14ac:dyDescent="0.2">
      <c r="A30" s="69">
        <v>10</v>
      </c>
      <c r="B30" s="35" t="s">
        <v>10</v>
      </c>
      <c r="C30" s="81">
        <v>1000</v>
      </c>
      <c r="D30" s="66">
        <f t="shared" si="2"/>
        <v>12000</v>
      </c>
    </row>
    <row r="31" spans="1:11" ht="16" x14ac:dyDescent="0.2">
      <c r="A31" s="69">
        <v>11</v>
      </c>
      <c r="B31" s="35" t="s">
        <v>16</v>
      </c>
      <c r="C31" s="81">
        <v>5000</v>
      </c>
      <c r="D31" s="66">
        <f t="shared" si="2"/>
        <v>60000</v>
      </c>
    </row>
    <row r="32" spans="1:11" ht="16" x14ac:dyDescent="0.2">
      <c r="A32" s="69">
        <v>12</v>
      </c>
      <c r="B32" s="35" t="s">
        <v>17</v>
      </c>
      <c r="C32" s="81">
        <v>1500</v>
      </c>
      <c r="D32" s="66">
        <f t="shared" si="2"/>
        <v>18000</v>
      </c>
    </row>
    <row r="33" spans="1:6" ht="16" x14ac:dyDescent="0.2">
      <c r="A33" s="69">
        <v>13</v>
      </c>
      <c r="B33" s="35" t="s">
        <v>18</v>
      </c>
      <c r="C33" s="81">
        <v>600</v>
      </c>
      <c r="D33" s="66">
        <f t="shared" si="2"/>
        <v>7200</v>
      </c>
    </row>
    <row r="34" spans="1:6" ht="16" x14ac:dyDescent="0.2">
      <c r="A34" s="69">
        <v>14</v>
      </c>
      <c r="B34" s="35" t="s">
        <v>19</v>
      </c>
      <c r="C34" s="81">
        <v>1500</v>
      </c>
      <c r="D34" s="66">
        <f t="shared" si="2"/>
        <v>18000</v>
      </c>
    </row>
    <row r="35" spans="1:6" ht="16" x14ac:dyDescent="0.2">
      <c r="A35" s="69">
        <v>15</v>
      </c>
      <c r="B35" s="35" t="s">
        <v>27</v>
      </c>
      <c r="C35" s="81">
        <v>20000</v>
      </c>
      <c r="D35" s="66">
        <f>SUM(C35)*12</f>
        <v>240000</v>
      </c>
    </row>
    <row r="36" spans="1:6" ht="16" x14ac:dyDescent="0.2">
      <c r="A36" s="69">
        <v>16</v>
      </c>
      <c r="B36" s="35" t="s">
        <v>28</v>
      </c>
      <c r="C36" s="81">
        <v>2500</v>
      </c>
      <c r="D36" s="66">
        <f t="shared" ref="D36:D41" si="3">SUM(C36)*12</f>
        <v>30000</v>
      </c>
    </row>
    <row r="37" spans="1:6" ht="16" x14ac:dyDescent="0.2">
      <c r="A37" s="69">
        <v>17</v>
      </c>
      <c r="B37" s="35" t="s">
        <v>25</v>
      </c>
      <c r="C37" s="81">
        <v>1500</v>
      </c>
      <c r="D37" s="66">
        <f t="shared" si="3"/>
        <v>18000</v>
      </c>
    </row>
    <row r="38" spans="1:6" ht="16" x14ac:dyDescent="0.2">
      <c r="A38" s="69">
        <v>18</v>
      </c>
      <c r="B38" s="35" t="s">
        <v>26</v>
      </c>
      <c r="C38" s="81">
        <v>500</v>
      </c>
      <c r="D38" s="66">
        <f t="shared" si="3"/>
        <v>6000</v>
      </c>
    </row>
    <row r="39" spans="1:6" ht="16" x14ac:dyDescent="0.2">
      <c r="A39" s="69">
        <v>19</v>
      </c>
      <c r="B39" s="35" t="s">
        <v>31</v>
      </c>
      <c r="C39" s="81">
        <v>0</v>
      </c>
      <c r="D39" s="66">
        <f t="shared" si="3"/>
        <v>0</v>
      </c>
    </row>
    <row r="40" spans="1:6" ht="16" x14ac:dyDescent="0.2">
      <c r="A40" s="69">
        <v>20</v>
      </c>
      <c r="B40" s="35" t="s">
        <v>32</v>
      </c>
      <c r="C40" s="81">
        <v>500</v>
      </c>
      <c r="D40" s="66">
        <f t="shared" si="3"/>
        <v>6000</v>
      </c>
      <c r="F40" s="33"/>
    </row>
    <row r="41" spans="1:6" ht="16" x14ac:dyDescent="0.2">
      <c r="A41" s="69">
        <v>21</v>
      </c>
      <c r="B41" s="35" t="s">
        <v>33</v>
      </c>
      <c r="C41" s="81">
        <v>45000</v>
      </c>
      <c r="D41" s="66">
        <f t="shared" si="3"/>
        <v>540000</v>
      </c>
    </row>
    <row r="42" spans="1:6" ht="16" x14ac:dyDescent="0.2">
      <c r="A42" s="69">
        <v>22</v>
      </c>
      <c r="B42" s="35" t="s">
        <v>44</v>
      </c>
      <c r="C42" s="81"/>
      <c r="D42" s="66"/>
    </row>
    <row r="43" spans="1:6" ht="16" x14ac:dyDescent="0.2">
      <c r="A43" s="69">
        <v>23</v>
      </c>
      <c r="B43" s="35" t="s">
        <v>45</v>
      </c>
      <c r="C43" s="81"/>
      <c r="D43" s="66"/>
    </row>
    <row r="44" spans="1:6" ht="16" x14ac:dyDescent="0.2">
      <c r="A44" s="69">
        <v>24</v>
      </c>
      <c r="B44" s="35" t="s">
        <v>46</v>
      </c>
      <c r="C44" s="81"/>
      <c r="D44" s="66"/>
    </row>
    <row r="45" spans="1:6" ht="16" x14ac:dyDescent="0.2">
      <c r="A45" s="69"/>
      <c r="B45" s="35" t="s">
        <v>43</v>
      </c>
      <c r="C45" s="82">
        <f>SUM(C27:C41)</f>
        <v>108100</v>
      </c>
      <c r="D45" s="66">
        <f>SUM(D27:D41)</f>
        <v>1297200</v>
      </c>
    </row>
    <row r="46" spans="1:6" ht="17" thickBot="1" x14ac:dyDescent="0.25">
      <c r="A46" s="74"/>
      <c r="B46" s="35"/>
      <c r="C46" s="66"/>
      <c r="D46" s="66"/>
    </row>
    <row r="47" spans="1:6" ht="17" thickBot="1" x14ac:dyDescent="0.25">
      <c r="A47" s="37">
        <v>25</v>
      </c>
      <c r="B47" s="36" t="s">
        <v>47</v>
      </c>
      <c r="C47" s="34"/>
      <c r="D47" s="83">
        <v>2105405</v>
      </c>
    </row>
    <row r="48" spans="1:6" ht="16" x14ac:dyDescent="0.2">
      <c r="A48" s="84"/>
      <c r="B48" s="85" t="s">
        <v>48</v>
      </c>
      <c r="C48" s="86"/>
      <c r="D48" s="87">
        <f>D10+D24+D45+D47</f>
        <v>13501801</v>
      </c>
    </row>
    <row r="49" spans="1:9" ht="16" x14ac:dyDescent="0.2">
      <c r="A49" s="88"/>
      <c r="B49" s="89"/>
      <c r="C49" s="35"/>
      <c r="D49" s="35"/>
    </row>
    <row r="50" spans="1:9" ht="16" x14ac:dyDescent="0.2">
      <c r="A50" s="90"/>
      <c r="B50" s="39" t="s">
        <v>61</v>
      </c>
      <c r="C50" s="40"/>
      <c r="D50" s="91">
        <v>13501801</v>
      </c>
    </row>
    <row r="51" spans="1:9" ht="16" x14ac:dyDescent="0.2">
      <c r="A51" s="77"/>
      <c r="B51" s="39" t="s">
        <v>62</v>
      </c>
      <c r="C51" s="40"/>
      <c r="D51" s="91">
        <v>10330990</v>
      </c>
    </row>
    <row r="52" spans="1:9" ht="16" x14ac:dyDescent="0.2">
      <c r="A52" s="77"/>
      <c r="B52" s="39" t="s">
        <v>63</v>
      </c>
      <c r="C52" s="40"/>
      <c r="D52" s="92">
        <f>SUM(D50-D51)</f>
        <v>3170811</v>
      </c>
    </row>
    <row r="53" spans="1:9" ht="16" x14ac:dyDescent="0.2">
      <c r="A53" s="77"/>
      <c r="B53" s="35"/>
      <c r="C53" s="35"/>
      <c r="D53" s="35"/>
    </row>
    <row r="59" spans="1:9" ht="20" thickBot="1" x14ac:dyDescent="0.3">
      <c r="G59" s="101" t="s">
        <v>35</v>
      </c>
      <c r="H59" s="101"/>
      <c r="I59" s="101"/>
    </row>
    <row r="60" spans="1:9" ht="16" thickBot="1" x14ac:dyDescent="0.25">
      <c r="G60" s="11">
        <v>1</v>
      </c>
      <c r="H60" s="5" t="s">
        <v>49</v>
      </c>
      <c r="I60" s="6">
        <v>2200000</v>
      </c>
    </row>
    <row r="61" spans="1:9" x14ac:dyDescent="0.2">
      <c r="G61" s="38">
        <v>2</v>
      </c>
      <c r="H61" s="20" t="s">
        <v>68</v>
      </c>
      <c r="I61" s="6">
        <v>2400000</v>
      </c>
    </row>
    <row r="62" spans="1:9" x14ac:dyDescent="0.2">
      <c r="G62" s="12">
        <v>3</v>
      </c>
      <c r="H62" s="4" t="s">
        <v>59</v>
      </c>
      <c r="I62" s="8">
        <v>672240</v>
      </c>
    </row>
    <row r="63" spans="1:9" x14ac:dyDescent="0.2">
      <c r="G63" s="12">
        <v>4</v>
      </c>
      <c r="H63" s="4" t="s">
        <v>50</v>
      </c>
      <c r="I63" s="8">
        <v>72762</v>
      </c>
    </row>
    <row r="64" spans="1:9" x14ac:dyDescent="0.2">
      <c r="G64" s="13">
        <v>5</v>
      </c>
      <c r="H64" s="9" t="s">
        <v>20</v>
      </c>
      <c r="I64" s="24">
        <v>242050</v>
      </c>
    </row>
    <row r="65" spans="7:9" x14ac:dyDescent="0.2">
      <c r="G65" s="14">
        <v>6</v>
      </c>
      <c r="H65" s="10" t="s">
        <v>21</v>
      </c>
      <c r="I65" s="25">
        <v>85000</v>
      </c>
    </row>
    <row r="66" spans="7:9" x14ac:dyDescent="0.2">
      <c r="G66" s="15">
        <v>7</v>
      </c>
      <c r="H66" s="7" t="s">
        <v>22</v>
      </c>
      <c r="I66" s="26">
        <v>185000</v>
      </c>
    </row>
    <row r="67" spans="7:9" x14ac:dyDescent="0.2">
      <c r="G67" s="15">
        <v>8</v>
      </c>
      <c r="H67" s="7" t="s">
        <v>51</v>
      </c>
      <c r="I67" s="26">
        <v>100000</v>
      </c>
    </row>
    <row r="68" spans="7:9" x14ac:dyDescent="0.2">
      <c r="G68" s="15">
        <v>9</v>
      </c>
      <c r="H68" s="7" t="s">
        <v>52</v>
      </c>
      <c r="I68" s="41">
        <v>240000</v>
      </c>
    </row>
    <row r="69" spans="7:9" x14ac:dyDescent="0.2">
      <c r="G69" s="7">
        <v>10</v>
      </c>
      <c r="H69" s="7" t="s">
        <v>23</v>
      </c>
      <c r="I69" s="26">
        <v>100000</v>
      </c>
    </row>
    <row r="70" spans="7:9" x14ac:dyDescent="0.2">
      <c r="G70" s="7">
        <v>11</v>
      </c>
      <c r="H70" s="7" t="s">
        <v>53</v>
      </c>
      <c r="I70" s="26">
        <v>10000</v>
      </c>
    </row>
    <row r="71" spans="7:9" x14ac:dyDescent="0.2">
      <c r="G71" s="7">
        <v>12</v>
      </c>
      <c r="H71" s="7" t="s">
        <v>60</v>
      </c>
      <c r="I71" s="26">
        <v>240000</v>
      </c>
    </row>
    <row r="72" spans="7:9" x14ac:dyDescent="0.2">
      <c r="G72" s="7">
        <v>13</v>
      </c>
      <c r="H72" s="7" t="s">
        <v>54</v>
      </c>
      <c r="I72" s="26">
        <v>1888</v>
      </c>
    </row>
    <row r="73" spans="7:9" x14ac:dyDescent="0.2">
      <c r="G73" s="7">
        <v>14</v>
      </c>
      <c r="H73" s="7" t="s">
        <v>55</v>
      </c>
      <c r="I73" s="26">
        <v>182050</v>
      </c>
    </row>
    <row r="74" spans="7:9" x14ac:dyDescent="0.2">
      <c r="G74" s="7">
        <v>15</v>
      </c>
      <c r="H74" s="7" t="s">
        <v>56</v>
      </c>
      <c r="I74" s="26">
        <v>1500000</v>
      </c>
    </row>
    <row r="75" spans="7:9" x14ac:dyDescent="0.2">
      <c r="G75" s="7">
        <v>16</v>
      </c>
      <c r="H75" s="7" t="s">
        <v>57</v>
      </c>
      <c r="I75" s="26">
        <v>1500000</v>
      </c>
    </row>
    <row r="76" spans="7:9" x14ac:dyDescent="0.2">
      <c r="G76" s="7">
        <v>17</v>
      </c>
      <c r="H76" s="7" t="s">
        <v>58</v>
      </c>
      <c r="I76" s="26">
        <v>400000</v>
      </c>
    </row>
    <row r="77" spans="7:9" x14ac:dyDescent="0.2">
      <c r="G77" s="7"/>
      <c r="H77" s="16" t="s">
        <v>24</v>
      </c>
      <c r="I77" s="26">
        <f>SUM(I60:I76)</f>
        <v>10130990</v>
      </c>
    </row>
  </sheetData>
  <mergeCells count="3">
    <mergeCell ref="A1:D2"/>
    <mergeCell ref="A4:D4"/>
    <mergeCell ref="G59:I59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Budget 2018-19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store2</dc:creator>
  <cp:lastModifiedBy>PrashantNema</cp:lastModifiedBy>
  <cp:lastPrinted>2018-10-13T06:36:36Z</cp:lastPrinted>
  <dcterms:created xsi:type="dcterms:W3CDTF">2012-02-18T09:20:36Z</dcterms:created>
  <dcterms:modified xsi:type="dcterms:W3CDTF">2018-11-25T04:59:17Z</dcterms:modified>
</cp:coreProperties>
</file>