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4" documentId="11_71FC321B94970713D2124273B1570877151D2F8E" xr6:coauthVersionLast="47" xr6:coauthVersionMax="47" xr10:uidLastSave="{048754A3-C541-4F12-91A5-97A7594E01B3}"/>
  <bookViews>
    <workbookView xWindow="-28920" yWindow="-120" windowWidth="29040" windowHeight="15840" xr2:uid="{00000000-000D-0000-FFFF-FFFF00000000}"/>
  </bookViews>
  <sheets>
    <sheet name="April 2020 to March 202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4" l="1"/>
  <c r="C23" i="4"/>
  <c r="C20" i="4"/>
  <c r="C19" i="4"/>
  <c r="C21" i="4"/>
  <c r="C15" i="4"/>
  <c r="C14" i="4"/>
  <c r="C8" i="4"/>
  <c r="C17" i="4"/>
  <c r="C24" i="4"/>
  <c r="C22" i="4"/>
  <c r="C10" i="4"/>
  <c r="C9" i="4"/>
  <c r="C28" i="4" l="1"/>
  <c r="C29" i="4" l="1"/>
  <c r="C30" i="4" s="1"/>
</calcChain>
</file>

<file path=xl/sharedStrings.xml><?xml version="1.0" encoding="utf-8"?>
<sst xmlns="http://schemas.openxmlformats.org/spreadsheetml/2006/main" count="34" uniqueCount="34">
  <si>
    <t>Sl.No.</t>
  </si>
  <si>
    <t>Particulars</t>
  </si>
  <si>
    <t>Amount (Rs.)</t>
  </si>
  <si>
    <t>ASHA FOR EDUCATION - VIKASANA</t>
  </si>
  <si>
    <t>Total grant</t>
  </si>
  <si>
    <t>Grant requested from Asha For Education</t>
  </si>
  <si>
    <t>Bridge School Center - Duglapura, Tarikere, Chikmgalur Dt, Karnataka State, India</t>
  </si>
  <si>
    <t>Purchase of sports materials (bat, ball, carom board, chess, volley ball, net, foot ball, tennis ball, shuttle bat, shuttle cock and  etc)</t>
  </si>
  <si>
    <t>VIKASANA</t>
  </si>
  <si>
    <t xml:space="preserve">Health care to children including medicine and Doctor visiting fee. </t>
  </si>
  <si>
    <t>Computer, UPS and Battery maintenance expenses</t>
  </si>
  <si>
    <t>Children expsoure visit for cultural exchange</t>
  </si>
  <si>
    <t>Vehicle Maintenance ( Insurance, fuel, repair, Servising &amp; other Exp.)</t>
  </si>
  <si>
    <t xml:space="preserve">Electricity/water bills and electric accessories (bulbs, tubes and repairs) </t>
  </si>
  <si>
    <t>School bag, geomatry, examination fees, note books, text books, education materials and other reading &amp; writing materials (Rs. 750 x 25 children)</t>
  </si>
  <si>
    <t>Clothes for children (Stiching one pair dress materials for children (Rs.750 x 25 children)</t>
  </si>
  <si>
    <t>Summer vocation camp for children (Rs.500 x 25 children)</t>
  </si>
  <si>
    <t>Honorarium for Part time Accountant   (Rs. 5000 x 12 months)</t>
  </si>
  <si>
    <t xml:space="preserve">Local travel for teacher and children (Rs.600 x 12 months) </t>
  </si>
  <si>
    <t xml:space="preserve"> </t>
  </si>
  <si>
    <t>Provision of Nutrition's Food (Rice, Ragi, Groceries, milk, egg, vegetables, sweets, biscuits) Rs.1500/child x 25 children x 12 months)</t>
  </si>
  <si>
    <t>Miselenous Expenses (Penoil, Bleaching Powder, Mosquito Coil, Net, Soap Boxes, Cleaning Powder etc)</t>
  </si>
  <si>
    <t>Project Director</t>
  </si>
  <si>
    <t>Administration/ Organisation expenses (Auditing, communication, documentation, printing and stationary, monitoring and follow-up etc,)</t>
  </si>
  <si>
    <t>Food transportation expenses (from market to bridge school center -  Rs.600 per month x 12 months)</t>
  </si>
  <si>
    <t>Honorarium for Teacher (Rs. 10000 x 12 months)</t>
  </si>
  <si>
    <t>Honorarium for Cook   (Rs. 8000 x 12 months)</t>
  </si>
  <si>
    <t>Estimated Budget for April 2022 to March 2023</t>
  </si>
  <si>
    <t>Cooking gas cylinder expenses (Rs.1050 x 2 cylinder per month x 12 months)</t>
  </si>
  <si>
    <t xml:space="preserve">Bridge school center old building repairs &amp; maintenace, toilet repair and painting expenses </t>
  </si>
  <si>
    <t>Construction of three rooms for girl children, infrastructure (3 tables) and Toilets</t>
  </si>
  <si>
    <t>Honorarium for  counsellor/ Teacher (Rs. 10000 x 12 months)</t>
  </si>
  <si>
    <t>Honorarium for security cum Garden  (Rs.8500 x 12 months)</t>
  </si>
  <si>
    <t>Expected VIKASANA source mobilization from Local contribution, income from land, coconut, vegetables, Banana and ect,. (5%)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</si>
</sst>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43" fontId="4" fillId="2" borderId="1" xfId="1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vertical="center" wrapText="1"/>
    </xf>
    <xf numFmtId="43" fontId="5" fillId="4" borderId="1" xfId="1" applyNumberFormat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5" fillId="5" borderId="1" xfId="0" applyFont="1" applyFill="1" applyBorder="1" applyAlignment="1">
      <alignment vertical="center" wrapText="1"/>
    </xf>
    <xf numFmtId="43" fontId="5" fillId="5" borderId="1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3" fontId="4" fillId="0" borderId="0" xfId="0" applyNumberFormat="1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view="pageBreakPreview" topLeftCell="A19" zoomScale="140" zoomScaleSheetLayoutView="140" workbookViewId="0">
      <selection activeCell="C31" sqref="C31"/>
    </sheetView>
  </sheetViews>
  <sheetFormatPr defaultColWidth="9.21875" defaultRowHeight="14.4" x14ac:dyDescent="0.3"/>
  <cols>
    <col min="1" max="1" width="6.5546875" style="1" customWidth="1"/>
    <col min="2" max="2" width="82.5546875" style="1" customWidth="1"/>
    <col min="3" max="3" width="29" style="1" customWidth="1"/>
    <col min="4" max="16384" width="9.21875" style="1"/>
  </cols>
  <sheetData>
    <row r="1" spans="1:6" ht="9" customHeight="1" x14ac:dyDescent="0.3"/>
    <row r="2" spans="1:6" ht="18" customHeight="1" x14ac:dyDescent="0.3">
      <c r="A2" s="20" t="s">
        <v>3</v>
      </c>
      <c r="B2" s="21"/>
      <c r="C2" s="22"/>
      <c r="D2" s="13"/>
    </row>
    <row r="3" spans="1:6" ht="18" customHeight="1" x14ac:dyDescent="0.3">
      <c r="A3" s="23" t="s">
        <v>6</v>
      </c>
      <c r="B3" s="24"/>
      <c r="C3" s="25"/>
    </row>
    <row r="4" spans="1:6" ht="18" customHeight="1" x14ac:dyDescent="0.3">
      <c r="A4" s="26" t="s">
        <v>27</v>
      </c>
      <c r="B4" s="27"/>
      <c r="C4" s="28"/>
      <c r="D4" s="13"/>
    </row>
    <row r="5" spans="1:6" s="3" customFormat="1" ht="21.75" customHeight="1" x14ac:dyDescent="0.3">
      <c r="A5" s="2" t="s">
        <v>0</v>
      </c>
      <c r="B5" s="2" t="s">
        <v>1</v>
      </c>
      <c r="C5" s="2" t="s">
        <v>2</v>
      </c>
      <c r="E5" s="14"/>
      <c r="F5" s="14"/>
    </row>
    <row r="6" spans="1:6" ht="25.2" customHeight="1" x14ac:dyDescent="0.3">
      <c r="A6" s="4">
        <v>1</v>
      </c>
      <c r="B6" s="7" t="s">
        <v>29</v>
      </c>
      <c r="C6" s="6">
        <v>30000</v>
      </c>
    </row>
    <row r="7" spans="1:6" ht="21" customHeight="1" x14ac:dyDescent="0.3">
      <c r="A7" s="4">
        <v>2</v>
      </c>
      <c r="B7" s="7" t="s">
        <v>30</v>
      </c>
      <c r="C7" s="6">
        <v>950000</v>
      </c>
    </row>
    <row r="8" spans="1:6" ht="35.25" customHeight="1" x14ac:dyDescent="0.3">
      <c r="A8" s="4">
        <v>3</v>
      </c>
      <c r="B8" s="5" t="s">
        <v>14</v>
      </c>
      <c r="C8" s="6">
        <f>25*750</f>
        <v>18750</v>
      </c>
    </row>
    <row r="9" spans="1:6" ht="36" customHeight="1" x14ac:dyDescent="0.3">
      <c r="A9" s="4">
        <v>4</v>
      </c>
      <c r="B9" s="5" t="s">
        <v>20</v>
      </c>
      <c r="C9" s="6">
        <f>1500*25*12</f>
        <v>450000</v>
      </c>
    </row>
    <row r="10" spans="1:6" ht="31.2" x14ac:dyDescent="0.3">
      <c r="A10" s="4">
        <v>5</v>
      </c>
      <c r="B10" s="5" t="s">
        <v>24</v>
      </c>
      <c r="C10" s="6">
        <f>600*12</f>
        <v>7200</v>
      </c>
    </row>
    <row r="11" spans="1:6" ht="15.6" x14ac:dyDescent="0.3">
      <c r="A11" s="4">
        <v>6</v>
      </c>
      <c r="B11" s="5" t="s">
        <v>9</v>
      </c>
      <c r="C11" s="8">
        <v>8000</v>
      </c>
    </row>
    <row r="12" spans="1:6" ht="36" customHeight="1" x14ac:dyDescent="0.3">
      <c r="A12" s="4">
        <v>7</v>
      </c>
      <c r="B12" s="5" t="s">
        <v>7</v>
      </c>
      <c r="C12" s="8">
        <v>6000</v>
      </c>
    </row>
    <row r="13" spans="1:6" ht="15.6" x14ac:dyDescent="0.3">
      <c r="A13" s="4">
        <v>8</v>
      </c>
      <c r="B13" s="5" t="s">
        <v>10</v>
      </c>
      <c r="C13" s="8">
        <v>10000</v>
      </c>
    </row>
    <row r="14" spans="1:6" ht="18" customHeight="1" x14ac:dyDescent="0.3">
      <c r="A14" s="4">
        <v>9</v>
      </c>
      <c r="B14" s="5" t="s">
        <v>15</v>
      </c>
      <c r="C14" s="8">
        <f>750*25</f>
        <v>18750</v>
      </c>
    </row>
    <row r="15" spans="1:6" ht="15.6" x14ac:dyDescent="0.3">
      <c r="A15" s="4">
        <v>10</v>
      </c>
      <c r="B15" s="5" t="s">
        <v>16</v>
      </c>
      <c r="C15" s="6">
        <f>500*25</f>
        <v>12500</v>
      </c>
    </row>
    <row r="16" spans="1:6" ht="15.6" x14ac:dyDescent="0.3">
      <c r="A16" s="4">
        <v>11</v>
      </c>
      <c r="B16" s="5" t="s">
        <v>11</v>
      </c>
      <c r="C16" s="6">
        <v>10000</v>
      </c>
    </row>
    <row r="17" spans="1:4" ht="15.6" x14ac:dyDescent="0.3">
      <c r="A17" s="4">
        <v>12</v>
      </c>
      <c r="B17" s="5" t="s">
        <v>28</v>
      </c>
      <c r="C17" s="6">
        <f>1050*2*12</f>
        <v>25200</v>
      </c>
    </row>
    <row r="18" spans="1:4" ht="21" customHeight="1" x14ac:dyDescent="0.3">
      <c r="A18" s="4">
        <v>13</v>
      </c>
      <c r="B18" s="5" t="s">
        <v>13</v>
      </c>
      <c r="C18" s="6">
        <v>13500</v>
      </c>
    </row>
    <row r="19" spans="1:4" ht="21" customHeight="1" x14ac:dyDescent="0.3">
      <c r="A19" s="4">
        <v>14</v>
      </c>
      <c r="B19" s="5" t="s">
        <v>25</v>
      </c>
      <c r="C19" s="8">
        <f>10000*12</f>
        <v>120000</v>
      </c>
    </row>
    <row r="20" spans="1:4" ht="21" customHeight="1" x14ac:dyDescent="0.3">
      <c r="A20" s="4">
        <v>15</v>
      </c>
      <c r="B20" s="5" t="s">
        <v>31</v>
      </c>
      <c r="C20" s="8">
        <f>10000*12</f>
        <v>120000</v>
      </c>
    </row>
    <row r="21" spans="1:4" ht="21" customHeight="1" x14ac:dyDescent="0.3">
      <c r="A21" s="4">
        <v>16</v>
      </c>
      <c r="B21" s="5" t="s">
        <v>26</v>
      </c>
      <c r="C21" s="8">
        <f>8000*12</f>
        <v>96000</v>
      </c>
    </row>
    <row r="22" spans="1:4" ht="21" customHeight="1" x14ac:dyDescent="0.3">
      <c r="A22" s="4">
        <v>17</v>
      </c>
      <c r="B22" s="5" t="s">
        <v>17</v>
      </c>
      <c r="C22" s="8">
        <f>5000*12</f>
        <v>60000</v>
      </c>
    </row>
    <row r="23" spans="1:4" ht="21" customHeight="1" x14ac:dyDescent="0.3">
      <c r="A23" s="4">
        <v>18</v>
      </c>
      <c r="B23" s="5" t="s">
        <v>32</v>
      </c>
      <c r="C23" s="8">
        <f>8500*12</f>
        <v>102000</v>
      </c>
    </row>
    <row r="24" spans="1:4" ht="21" customHeight="1" x14ac:dyDescent="0.3">
      <c r="A24" s="4">
        <v>19</v>
      </c>
      <c r="B24" s="5" t="s">
        <v>18</v>
      </c>
      <c r="C24" s="8">
        <f>600*12</f>
        <v>7200</v>
      </c>
    </row>
    <row r="25" spans="1:4" ht="21" customHeight="1" x14ac:dyDescent="0.3">
      <c r="A25" s="4">
        <v>20</v>
      </c>
      <c r="B25" s="5" t="s">
        <v>12</v>
      </c>
      <c r="C25" s="8">
        <v>24000</v>
      </c>
    </row>
    <row r="26" spans="1:4" ht="35.25" customHeight="1" x14ac:dyDescent="0.3">
      <c r="A26" s="4">
        <v>21</v>
      </c>
      <c r="B26" s="5" t="s">
        <v>23</v>
      </c>
      <c r="C26" s="6">
        <v>10000</v>
      </c>
    </row>
    <row r="27" spans="1:4" ht="31.2" x14ac:dyDescent="0.3">
      <c r="A27" s="4">
        <v>22</v>
      </c>
      <c r="B27" s="15" t="s">
        <v>21</v>
      </c>
      <c r="C27" s="6">
        <v>7200</v>
      </c>
    </row>
    <row r="28" spans="1:4" s="3" customFormat="1" ht="17.25" customHeight="1" x14ac:dyDescent="0.3">
      <c r="A28" s="16"/>
      <c r="B28" s="16" t="s">
        <v>4</v>
      </c>
      <c r="C28" s="17">
        <f>SUM(C6:C27)</f>
        <v>2106300</v>
      </c>
      <c r="D28" s="11"/>
    </row>
    <row r="29" spans="1:4" s="3" customFormat="1" ht="31.2" x14ac:dyDescent="0.3">
      <c r="A29" s="9"/>
      <c r="B29" s="9" t="s">
        <v>33</v>
      </c>
      <c r="C29" s="10">
        <f>C28*5%</f>
        <v>105315</v>
      </c>
      <c r="D29" s="11"/>
    </row>
    <row r="30" spans="1:4" s="3" customFormat="1" ht="15.6" x14ac:dyDescent="0.3">
      <c r="A30" s="9"/>
      <c r="B30" s="9" t="s">
        <v>5</v>
      </c>
      <c r="C30" s="10">
        <f>C28-C29</f>
        <v>2000985</v>
      </c>
      <c r="D30" s="11"/>
    </row>
    <row r="31" spans="1:4" ht="15.6" x14ac:dyDescent="0.3">
      <c r="A31" s="12"/>
      <c r="B31" s="12"/>
      <c r="C31" s="29">
        <f>C30-950000</f>
        <v>1050985</v>
      </c>
    </row>
    <row r="33" spans="1:2" x14ac:dyDescent="0.3">
      <c r="A33" s="19" t="s">
        <v>19</v>
      </c>
      <c r="B33" s="19"/>
    </row>
    <row r="34" spans="1:2" x14ac:dyDescent="0.3">
      <c r="A34" s="19" t="s">
        <v>8</v>
      </c>
      <c r="B34" s="19"/>
    </row>
    <row r="35" spans="1:2" x14ac:dyDescent="0.3">
      <c r="A35" s="18" t="s">
        <v>22</v>
      </c>
      <c r="B35" s="18"/>
    </row>
  </sheetData>
  <mergeCells count="6">
    <mergeCell ref="A35:B35"/>
    <mergeCell ref="A34:B34"/>
    <mergeCell ref="A2:C2"/>
    <mergeCell ref="A3:C3"/>
    <mergeCell ref="A4:C4"/>
    <mergeCell ref="A33:B33"/>
  </mergeCells>
  <pageMargins left="0.49" right="0.28999999999999998" top="0.63" bottom="0.12" header="0.28999999999999998" footer="0.12"/>
  <pageSetup scale="8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2020 to March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2022-05-19T03:28:29Z</dcterms:modified>
</cp:coreProperties>
</file>