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61cd57b214be52f6/Documents/Asha Stamford/TEP Budgets/"/>
    </mc:Choice>
  </mc:AlternateContent>
  <xr:revisionPtr revIDLastSave="0" documentId="8_{B6C2EF08-964F-44F4-BB30-9BF671F6A619}" xr6:coauthVersionLast="47" xr6:coauthVersionMax="47" xr10:uidLastSave="{00000000-0000-0000-0000-000000000000}"/>
  <bookViews>
    <workbookView xWindow="-110" yWindow="-110" windowWidth="19420" windowHeight="10300" xr2:uid="{A4B63553-C259-4261-B74C-C1EA9AE4865D}"/>
  </bookViews>
  <sheets>
    <sheet name="Budget 2025-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  <c r="G8" i="1" l="1"/>
  <c r="G4" i="1"/>
  <c r="E3" i="1"/>
  <c r="G3" i="1" s="1"/>
  <c r="E5" i="1"/>
  <c r="G5" i="1" s="1"/>
  <c r="E7" i="1"/>
  <c r="G7" i="1" s="1"/>
  <c r="F3" i="1"/>
  <c r="F5" i="1"/>
  <c r="F7" i="1"/>
  <c r="E4" i="1"/>
  <c r="E6" i="1"/>
  <c r="G6" i="1" s="1"/>
  <c r="E8" i="1"/>
  <c r="F4" i="1"/>
  <c r="F6" i="1"/>
  <c r="F8" i="1"/>
</calcChain>
</file>

<file path=xl/sharedStrings.xml><?xml version="1.0" encoding="utf-8"?>
<sst xmlns="http://schemas.openxmlformats.org/spreadsheetml/2006/main" count="35" uniqueCount="35">
  <si>
    <t>TEP Budget 2025-26 received from Joy on email on May 4, 2025</t>
  </si>
  <si>
    <t>SL.</t>
  </si>
  <si>
    <t>Particulars</t>
  </si>
  <si>
    <t>Details</t>
  </si>
  <si>
    <t>Amount</t>
  </si>
  <si>
    <t>EPF 12%</t>
  </si>
  <si>
    <t>ESI 3.25%</t>
  </si>
  <si>
    <t>Total Amount (Rs.)</t>
  </si>
  <si>
    <t>Administrator Salary</t>
  </si>
  <si>
    <t>8,745x12</t>
  </si>
  <si>
    <t>Principal Salary</t>
  </si>
  <si>
    <t>7,579x12</t>
  </si>
  <si>
    <t>4 Asst Teachers Salary</t>
  </si>
  <si>
    <t>6,996x12x4</t>
  </si>
  <si>
    <t>4 Primary Teachers Salary</t>
  </si>
  <si>
    <t>6,413x12x4</t>
  </si>
  <si>
    <t>Accountant Salary</t>
  </si>
  <si>
    <t>10,450x12</t>
  </si>
  <si>
    <t>Chowkidar and cook salary</t>
  </si>
  <si>
    <t>3498x12x2</t>
  </si>
  <si>
    <t>Mid day Meal</t>
  </si>
  <si>
    <t>Rs.12 per student per day for 426 students, for 4 months (26 days a month x 4 months = 104 days). 12x426x104=531648</t>
  </si>
  <si>
    <t>Travelling to annual conferences, monitoring purpose, mid day meal transport etc</t>
  </si>
  <si>
    <t>Games and sports material</t>
  </si>
  <si>
    <t>Celebrations such as Teachers Day, Independence Day etc</t>
  </si>
  <si>
    <t>Functions such as sports day, parting day etc</t>
  </si>
  <si>
    <t>Computer and vehicle maintenance</t>
  </si>
  <si>
    <t>Old school building wall repair</t>
  </si>
  <si>
    <t>Refreshments for all activities such as parent teacher meeting, teaching staf daily tea party, sports da etc</t>
  </si>
  <si>
    <t>Stationery such as examination answer sheets, question papers, teachers copy books, dusters, chalks, notepad etc</t>
  </si>
  <si>
    <t>Prizes such as incentives for hard working teachers, best students</t>
  </si>
  <si>
    <t>Purchase of one laptop</t>
  </si>
  <si>
    <t>Audit Fee</t>
  </si>
  <si>
    <t>Miscellaneous such as telephone bills, first aids, healthcare medicines etc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</si>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</sst>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3807-6511-478B-8FFE-61B8832D046E}">
  <dimension ref="A1:G22"/>
  <sheetViews>
    <sheetView tabSelected="1" workbookViewId="0">
      <selection activeCell="C9" sqref="C9:F9"/>
    </sheetView>
  </sheetViews>
  <sheetFormatPr defaultRowHeight="14.5" x14ac:dyDescent="0.35"/>
  <cols>
    <col min="2" max="2" width="97" bestFit="1" customWidth="1"/>
    <col min="3" max="3" width="13.453125" customWidth="1"/>
    <col min="7" max="7" width="16.54296875" bestFit="1" customWidth="1"/>
  </cols>
  <sheetData>
    <row r="1" spans="1:7" x14ac:dyDescent="0.35">
      <c r="A1" s="1" t="s">
        <v>0</v>
      </c>
    </row>
    <row r="2" spans="1:7" x14ac:dyDescent="0.3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x14ac:dyDescent="0.35">
      <c r="A3" s="4">
        <v>1</v>
      </c>
      <c r="B3" s="5" t="s">
        <v>8</v>
      </c>
      <c r="C3" s="5" t="s">
        <v>9</v>
      </c>
      <c r="D3" s="6">
        <f>8745*12</f>
        <v>104940</v>
      </c>
      <c r="E3" s="7">
        <f>D3*0.12</f>
        <v>12592.8</v>
      </c>
      <c r="F3" s="7">
        <f>D3*0.0325</f>
        <v>3410.55</v>
      </c>
      <c r="G3" s="8">
        <f>D3+E3+F3</f>
        <v>120943.35</v>
      </c>
    </row>
    <row r="4" spans="1:7" x14ac:dyDescent="0.35">
      <c r="A4" s="4">
        <v>2</v>
      </c>
      <c r="B4" s="5" t="s">
        <v>10</v>
      </c>
      <c r="C4" s="5" t="s">
        <v>11</v>
      </c>
      <c r="D4" s="9">
        <f>7579*12</f>
        <v>90948</v>
      </c>
      <c r="E4" s="7">
        <f>D4*0.12</f>
        <v>10913.76</v>
      </c>
      <c r="F4" s="7">
        <f>D4*0.0325</f>
        <v>2955.81</v>
      </c>
      <c r="G4" s="8">
        <f>D4+E4+F4</f>
        <v>104817.56999999999</v>
      </c>
    </row>
    <row r="5" spans="1:7" x14ac:dyDescent="0.35">
      <c r="A5" s="4">
        <v>3</v>
      </c>
      <c r="B5" s="5" t="s">
        <v>12</v>
      </c>
      <c r="C5" s="5" t="s">
        <v>13</v>
      </c>
      <c r="D5" s="6">
        <f>6996*12*4</f>
        <v>335808</v>
      </c>
      <c r="E5" s="7">
        <f t="shared" ref="E5:E8" si="0">D5*0.12</f>
        <v>40296.959999999999</v>
      </c>
      <c r="F5" s="7">
        <f t="shared" ref="F5:F8" si="1">D5*0.0325</f>
        <v>10913.76</v>
      </c>
      <c r="G5" s="8">
        <f t="shared" ref="G5:G8" si="2">D5+E5+F5</f>
        <v>387018.72000000003</v>
      </c>
    </row>
    <row r="6" spans="1:7" x14ac:dyDescent="0.35">
      <c r="A6" s="4">
        <v>4</v>
      </c>
      <c r="B6" s="5" t="s">
        <v>14</v>
      </c>
      <c r="C6" s="5" t="s">
        <v>15</v>
      </c>
      <c r="D6" s="6">
        <f>6413*12*4</f>
        <v>307824</v>
      </c>
      <c r="E6" s="7">
        <f t="shared" si="0"/>
        <v>36938.879999999997</v>
      </c>
      <c r="F6" s="7">
        <f t="shared" si="1"/>
        <v>10004.280000000001</v>
      </c>
      <c r="G6" s="8">
        <f t="shared" si="2"/>
        <v>354767.16000000003</v>
      </c>
    </row>
    <row r="7" spans="1:7" x14ac:dyDescent="0.35">
      <c r="A7" s="4">
        <v>5</v>
      </c>
      <c r="B7" s="5" t="s">
        <v>16</v>
      </c>
      <c r="C7" s="5" t="s">
        <v>17</v>
      </c>
      <c r="D7" s="6">
        <f>10450*12</f>
        <v>125400</v>
      </c>
      <c r="E7" s="7">
        <f t="shared" si="0"/>
        <v>15048</v>
      </c>
      <c r="F7" s="7">
        <f t="shared" si="1"/>
        <v>4075.5</v>
      </c>
      <c r="G7" s="8">
        <f t="shared" si="2"/>
        <v>144523.5</v>
      </c>
    </row>
    <row r="8" spans="1:7" x14ac:dyDescent="0.35">
      <c r="A8" s="4">
        <v>6</v>
      </c>
      <c r="B8" s="5" t="s">
        <v>18</v>
      </c>
      <c r="C8" s="5" t="s">
        <v>19</v>
      </c>
      <c r="D8" s="9">
        <f>3498*12*2</f>
        <v>83952</v>
      </c>
      <c r="E8" s="7">
        <f t="shared" si="0"/>
        <v>10074.24</v>
      </c>
      <c r="F8" s="7">
        <f t="shared" si="1"/>
        <v>2728.44</v>
      </c>
      <c r="G8" s="8">
        <f t="shared" si="2"/>
        <v>96754.680000000008</v>
      </c>
    </row>
    <row r="9" spans="1:7" x14ac:dyDescent="0.35">
      <c r="A9" s="4">
        <v>7</v>
      </c>
      <c r="B9" s="5" t="s">
        <v>20</v>
      </c>
      <c r="C9" s="10" t="s">
        <v>21</v>
      </c>
      <c r="D9" s="11"/>
      <c r="E9" s="11"/>
      <c r="F9" s="12"/>
      <c r="G9" s="8">
        <v>531648</v>
      </c>
    </row>
    <row r="10" spans="1:7" x14ac:dyDescent="0.35">
      <c r="A10" s="4">
        <v>8</v>
      </c>
      <c r="B10" s="5" t="s">
        <v>22</v>
      </c>
      <c r="C10" s="5"/>
      <c r="D10" s="6"/>
      <c r="E10" s="6"/>
      <c r="F10" s="6"/>
      <c r="G10" s="8">
        <v>50000</v>
      </c>
    </row>
    <row r="11" spans="1:7" x14ac:dyDescent="0.35">
      <c r="A11" s="4">
        <v>9</v>
      </c>
      <c r="B11" s="5" t="s">
        <v>23</v>
      </c>
      <c r="C11" s="5"/>
      <c r="D11" s="6"/>
      <c r="E11" s="6"/>
      <c r="F11" s="6"/>
      <c r="G11" s="8">
        <v>26000</v>
      </c>
    </row>
    <row r="12" spans="1:7" x14ac:dyDescent="0.35">
      <c r="A12" s="4">
        <v>10</v>
      </c>
      <c r="B12" s="5" t="s">
        <v>24</v>
      </c>
      <c r="C12" s="5"/>
      <c r="D12" s="6"/>
      <c r="E12" s="6"/>
      <c r="F12" s="6"/>
      <c r="G12" s="8">
        <v>11000</v>
      </c>
    </row>
    <row r="13" spans="1:7" x14ac:dyDescent="0.35">
      <c r="A13" s="4">
        <v>11</v>
      </c>
      <c r="B13" s="5" t="s">
        <v>25</v>
      </c>
      <c r="C13" s="5"/>
      <c r="D13" s="6"/>
      <c r="E13" s="6"/>
      <c r="F13" s="6"/>
      <c r="G13" s="8">
        <v>8000</v>
      </c>
    </row>
    <row r="14" spans="1:7" x14ac:dyDescent="0.35">
      <c r="A14" s="4">
        <v>12</v>
      </c>
      <c r="B14" s="5" t="s">
        <v>26</v>
      </c>
      <c r="C14" s="5"/>
      <c r="D14" s="6"/>
      <c r="E14" s="6"/>
      <c r="F14" s="6"/>
      <c r="G14" s="8">
        <v>35000</v>
      </c>
    </row>
    <row r="15" spans="1:7" x14ac:dyDescent="0.35">
      <c r="A15" s="4">
        <v>13</v>
      </c>
      <c r="B15" s="5" t="s">
        <v>27</v>
      </c>
      <c r="C15" s="5"/>
      <c r="D15" s="6"/>
      <c r="E15" s="6"/>
      <c r="F15" s="6"/>
      <c r="G15" s="8">
        <v>50000</v>
      </c>
    </row>
    <row r="16" spans="1:7" x14ac:dyDescent="0.35">
      <c r="A16" s="4">
        <v>14</v>
      </c>
      <c r="B16" s="5" t="s">
        <v>28</v>
      </c>
      <c r="C16" s="5"/>
      <c r="D16" s="6"/>
      <c r="E16" s="6"/>
      <c r="F16" s="6"/>
      <c r="G16" s="8">
        <v>20000</v>
      </c>
    </row>
    <row r="17" spans="1:7" x14ac:dyDescent="0.35">
      <c r="A17" s="4">
        <v>15</v>
      </c>
      <c r="B17" s="5" t="s">
        <v>29</v>
      </c>
      <c r="C17" s="5"/>
      <c r="D17" s="6"/>
      <c r="E17" s="6"/>
      <c r="F17" s="6"/>
      <c r="G17" s="8">
        <v>48000</v>
      </c>
    </row>
    <row r="18" spans="1:7" x14ac:dyDescent="0.35">
      <c r="A18" s="4">
        <v>16</v>
      </c>
      <c r="B18" s="5" t="s">
        <v>30</v>
      </c>
      <c r="C18" s="5"/>
      <c r="D18" s="6"/>
      <c r="E18" s="6"/>
      <c r="F18" s="6"/>
      <c r="G18" s="8">
        <v>21000</v>
      </c>
    </row>
    <row r="19" spans="1:7" x14ac:dyDescent="0.35">
      <c r="A19" s="4">
        <v>17</v>
      </c>
      <c r="B19" s="5" t="s">
        <v>31</v>
      </c>
      <c r="C19" s="5"/>
      <c r="D19" s="6"/>
      <c r="E19" s="6"/>
      <c r="F19" s="6"/>
      <c r="G19" s="8">
        <v>66000</v>
      </c>
    </row>
    <row r="20" spans="1:7" x14ac:dyDescent="0.35">
      <c r="A20" s="4">
        <v>18</v>
      </c>
      <c r="B20" s="5" t="s">
        <v>32</v>
      </c>
      <c r="C20" s="5"/>
      <c r="D20" s="6"/>
      <c r="E20" s="6"/>
      <c r="F20" s="6"/>
      <c r="G20" s="8">
        <v>10000</v>
      </c>
    </row>
    <row r="21" spans="1:7" x14ac:dyDescent="0.35">
      <c r="A21" s="4">
        <v>19</v>
      </c>
      <c r="B21" s="5" t="s">
        <v>33</v>
      </c>
      <c r="C21" s="5"/>
      <c r="D21" s="6"/>
      <c r="E21" s="6"/>
      <c r="F21" s="6"/>
      <c r="G21" s="8">
        <v>40000</v>
      </c>
    </row>
    <row r="22" spans="1:7" x14ac:dyDescent="0.35">
      <c r="A22" s="2"/>
      <c r="B22" s="13" t="s">
        <v>34</v>
      </c>
      <c r="C22" s="13"/>
      <c r="D22" s="14"/>
      <c r="E22" s="14"/>
      <c r="F22" s="14"/>
      <c r="G22" s="8">
        <v>2125473</v>
      </c>
    </row>
  </sheetData>
  <mergeCells count="1">
    <mergeCell ref="C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Bhargavi Ramamurthy</dc:creator>
  <cp:lastModifiedBy>Bhargavi Ramamurthy</cp:lastModifiedBy>
  <dcterms:created xsi:type="dcterms:W3CDTF">2025-08-17T14:09:08Z</dcterms:created>
  <dcterms:modified xsi:type="dcterms:W3CDTF">2025-08-17T14:09:53Z</dcterms:modified>
</cp:coreProperties>
</file>