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461" windowWidth="21375" windowHeight="13440" activeTab="0"/>
  </bookViews>
  <sheets>
    <sheet name="Summary Budget" sheetId="1" r:id="rId1"/>
    <sheet name="Detail Budget" sheetId="2" r:id="rId2"/>
  </sheets>
  <definedNames/>
  <calcPr fullCalcOnLoad="1"/>
</workbook>
</file>

<file path=xl/sharedStrings.xml><?xml version="1.0" encoding="utf-8"?>
<sst xmlns="http://schemas.openxmlformats.org/spreadsheetml/2006/main" count="76" uniqueCount="46">
  <si>
    <t>Women Coordinator for regular in touch with the community mother for enriching the knowledgebase on specially Right to Education because in a family mother roleis important for welbeing of their hilden.</t>
  </si>
  <si>
    <t>One Mini Laptop for safeguarding the data on education by the coordinator team</t>
  </si>
  <si>
    <t>One Motor Cycle for field movement /monitoring of all the mentioned activities including coordinstion with the government and other authorities</t>
  </si>
  <si>
    <t>GRAND TOTAL Rs.</t>
  </si>
  <si>
    <t>% of Fund</t>
  </si>
  <si>
    <t>MONITORING AND DOCUMENTATION</t>
  </si>
  <si>
    <r>
      <t xml:space="preserve">IN US $ </t>
    </r>
    <r>
      <rPr>
        <sz val="12"/>
        <color indexed="56"/>
        <rFont val="Tahoma"/>
        <family val="2"/>
      </rPr>
      <t>(Calculation 1 $ = Rs.54 )</t>
    </r>
  </si>
  <si>
    <t>MANDRA LIONS CLUB</t>
  </si>
  <si>
    <t>Funding Approved</t>
  </si>
  <si>
    <t>Sl no.</t>
  </si>
  <si>
    <t>Item</t>
  </si>
  <si>
    <t>FOR HUMAN RESOURCE</t>
  </si>
  <si>
    <t>A</t>
  </si>
  <si>
    <t>Home Educator Cum Mobilizer - 6Nos. (Rs. 3000 X 12 Mon = 36000 Annually)</t>
  </si>
  <si>
    <t>B</t>
  </si>
  <si>
    <t>Co-ordinator - 1 No. (Rs. 6000X 12 Mon = 72000 Annually)</t>
  </si>
  <si>
    <t>BOOKS &amp; LEARNING MATERIALS</t>
  </si>
  <si>
    <t>Workshop on Teaching Learning Materials for 5centres</t>
  </si>
  <si>
    <t>Cost of additional books and playing materials for 5 centres.</t>
  </si>
  <si>
    <t>STUDENT MEAL (200 children)</t>
  </si>
  <si>
    <t>Tiffin cost @ 6.00 per for 240 days (240 days X Rs. 6 = 1440) in a year on an average 150 students present in a year</t>
  </si>
  <si>
    <t>CHILDREN PARTICIPATION RIGHT INITIATIVES</t>
  </si>
  <si>
    <t>Annual sports &amp; cultural program. With 5 Centres and other outer Children. Estimated participants Approx 300Nos.</t>
  </si>
  <si>
    <t>Children painting initiative for students</t>
  </si>
  <si>
    <t>C</t>
  </si>
  <si>
    <t>Observation of Children day &amp; Independence day. (5 centers X 2 Programmes = 10Progs.) Approx cost Rs. 500.</t>
  </si>
  <si>
    <t>Mobility support for supervision &amp; monitoring fuel cost for movement of supervision 18 days in a month for supervisor (18 Days X 12 Months = 216 trips). Approx. average cost Rs. 80 per trip.</t>
  </si>
  <si>
    <t>CAPACITY BUILDING</t>
  </si>
  <si>
    <t>Project level Staff meeting (Annually- 12 Nos.)</t>
  </si>
  <si>
    <t>Parents including villagers meeting (Bi-monthly meeting on basic education, basic health &amp; livelihood awareness. 5 centres X 6 nos. = 30Nos.)</t>
  </si>
  <si>
    <t>Annual review &amp; planning (one time) for two days.</t>
  </si>
  <si>
    <t>ANNUAL REVIEW AND PLANNING</t>
  </si>
  <si>
    <t>By involving the 8 no. program staff and 2 from each supported villages</t>
  </si>
  <si>
    <t>ADMINISTRATIVES EXPENSES</t>
  </si>
  <si>
    <t>Salary of office Assistant 1No. (Rs. 2000 X 12 Mon = 24000 Annually)</t>
  </si>
  <si>
    <t>Annual Postage, Telephone, Stationery etc</t>
  </si>
  <si>
    <t>Annual Audit cost</t>
  </si>
  <si>
    <t xml:space="preserve">Required                      No./Unit </t>
  </si>
  <si>
    <t>Cost(per no/per unit/                  per day/ per month)</t>
  </si>
  <si>
    <t>Amount requested                        from ASHA CORNEL</t>
  </si>
  <si>
    <t>MANDRALIONS CLUB</t>
  </si>
  <si>
    <t xml:space="preserve">Continuation budget for the year 1ST April, 2012 to 31st March, 2013 </t>
  </si>
  <si>
    <t xml:space="preserve">Name of the Programme: ALOKE KENDRA </t>
  </si>
  <si>
    <t>SUPPORTED BY ASHA - CORNEL</t>
  </si>
  <si>
    <t>SUPPORTED BY ASHA - CORNELL</t>
  </si>
  <si>
    <r>
      <t xml:space="preserve">IN US $ </t>
    </r>
    <r>
      <rPr>
        <sz val="11"/>
        <color indexed="56"/>
        <rFont val="Tahoma"/>
        <family val="2"/>
      </rPr>
      <t>(Calculation 1 $ = Rs.63 )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</si>
</sst>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sz val="8"/>
      <name val="Tahoma"/>
      <family val="2"/>
    </font>
    <font>
      <b/>
      <i/>
      <u val="single"/>
      <sz val="12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6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sz val="12"/>
      <color indexed="56"/>
      <name val="Tahoma"/>
      <family val="2"/>
    </font>
    <font>
      <sz val="12"/>
      <name val="Tahoma"/>
      <family val="2"/>
    </font>
    <font>
      <b/>
      <sz val="10"/>
      <color indexed="56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  <bgColor indexed="9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vertical="top" wrapText="1"/>
    </xf>
    <xf numFmtId="2" fontId="7" fillId="34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2" fontId="12" fillId="0" borderId="10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33" borderId="10" xfId="0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2" fontId="7" fillId="34" borderId="11" xfId="0" applyNumberFormat="1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14" fillId="35" borderId="15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2" fontId="14" fillId="35" borderId="10" xfId="0" applyNumberFormat="1" applyFont="1" applyFill="1" applyBorder="1" applyAlignment="1">
      <alignment vertical="top" wrapText="1"/>
    </xf>
    <xf numFmtId="2" fontId="16" fillId="35" borderId="16" xfId="0" applyNumberFormat="1" applyFont="1" applyFill="1" applyBorder="1" applyAlignment="1">
      <alignment vertical="top"/>
    </xf>
    <xf numFmtId="2" fontId="17" fillId="34" borderId="16" xfId="0" applyNumberFormat="1" applyFont="1" applyFill="1" applyBorder="1" applyAlignment="1">
      <alignment vertical="top"/>
    </xf>
    <xf numFmtId="2" fontId="17" fillId="34" borderId="17" xfId="0" applyNumberFormat="1" applyFont="1" applyFill="1" applyBorder="1" applyAlignment="1">
      <alignment vertical="top"/>
    </xf>
    <xf numFmtId="2" fontId="16" fillId="35" borderId="18" xfId="0" applyNumberFormat="1" applyFont="1" applyFill="1" applyBorder="1" applyAlignment="1">
      <alignment vertical="top"/>
    </xf>
    <xf numFmtId="2" fontId="14" fillId="35" borderId="18" xfId="0" applyNumberFormat="1" applyFont="1" applyFill="1" applyBorder="1" applyAlignment="1">
      <alignment vertical="top" wrapText="1"/>
    </xf>
    <xf numFmtId="0" fontId="0" fillId="36" borderId="19" xfId="0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7" fillId="34" borderId="15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6" fillId="36" borderId="23" xfId="0" applyFont="1" applyFill="1" applyBorder="1" applyAlignment="1">
      <alignment horizontal="center" vertical="top"/>
    </xf>
    <xf numFmtId="0" fontId="6" fillId="36" borderId="24" xfId="0" applyFont="1" applyFill="1" applyBorder="1" applyAlignment="1">
      <alignment horizontal="center" vertical="top"/>
    </xf>
    <xf numFmtId="0" fontId="0" fillId="0" borderId="25" xfId="0" applyBorder="1" applyAlignment="1">
      <alignment vertical="top"/>
    </xf>
    <xf numFmtId="0" fontId="14" fillId="36" borderId="26" xfId="0" applyFont="1" applyFill="1" applyBorder="1" applyAlignment="1">
      <alignment horizontal="center" vertical="top"/>
    </xf>
    <xf numFmtId="0" fontId="14" fillId="36" borderId="0" xfId="0" applyFont="1" applyFill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26" customWidth="1"/>
    <col min="2" max="2" width="38.8515625" style="26" bestFit="1" customWidth="1"/>
    <col min="3" max="3" width="13.421875" style="26" bestFit="1" customWidth="1"/>
    <col min="4" max="4" width="14.421875" style="26" customWidth="1"/>
    <col min="5" max="5" width="13.421875" style="26" bestFit="1" customWidth="1"/>
    <col min="6" max="6" width="9.140625" style="26" customWidth="1"/>
    <col min="7" max="7" width="10.7109375" style="26" bestFit="1" customWidth="1"/>
    <col min="8" max="16384" width="9.140625" style="26" customWidth="1"/>
  </cols>
  <sheetData>
    <row r="1" spans="1:5" ht="19.5" customHeight="1">
      <c r="A1" s="49" t="s">
        <v>7</v>
      </c>
      <c r="B1" s="50"/>
      <c r="C1" s="50"/>
      <c r="D1" s="50"/>
      <c r="E1" s="51"/>
    </row>
    <row r="2" spans="1:5" ht="12.75">
      <c r="A2" s="52" t="s">
        <v>41</v>
      </c>
      <c r="B2" s="53"/>
      <c r="C2" s="53"/>
      <c r="D2" s="53"/>
      <c r="E2" s="54"/>
    </row>
    <row r="3" spans="1:5" ht="12.75">
      <c r="A3" s="52" t="s">
        <v>42</v>
      </c>
      <c r="B3" s="53"/>
      <c r="C3" s="53"/>
      <c r="D3" s="53"/>
      <c r="E3" s="54"/>
    </row>
    <row r="4" spans="1:5" ht="12.75">
      <c r="A4" s="52" t="s">
        <v>44</v>
      </c>
      <c r="B4" s="53"/>
      <c r="C4" s="53"/>
      <c r="D4" s="53"/>
      <c r="E4" s="54"/>
    </row>
    <row r="5" spans="1:5" ht="24.75" customHeight="1" thickBot="1">
      <c r="A5" s="42"/>
      <c r="B5" s="43"/>
      <c r="C5" s="43"/>
      <c r="D5" s="43"/>
      <c r="E5" s="44"/>
    </row>
    <row r="6" spans="1:5" ht="57">
      <c r="A6" s="31" t="s">
        <v>9</v>
      </c>
      <c r="B6" s="32" t="s">
        <v>10</v>
      </c>
      <c r="C6" s="32" t="s">
        <v>39</v>
      </c>
      <c r="D6" s="33" t="s">
        <v>4</v>
      </c>
      <c r="E6" s="33" t="s">
        <v>8</v>
      </c>
    </row>
    <row r="7" spans="1:5" ht="12.75">
      <c r="A7" s="34">
        <v>1</v>
      </c>
      <c r="B7" s="35" t="s">
        <v>11</v>
      </c>
      <c r="C7" s="36">
        <v>291500</v>
      </c>
      <c r="D7" s="37">
        <f>C7/C15*100</f>
        <v>42.995368594943805</v>
      </c>
      <c r="E7" s="40">
        <v>216000</v>
      </c>
    </row>
    <row r="8" spans="1:5" ht="12.75">
      <c r="A8" s="34">
        <v>2</v>
      </c>
      <c r="B8" s="35" t="s">
        <v>16</v>
      </c>
      <c r="C8" s="36">
        <v>11000</v>
      </c>
      <c r="D8" s="37">
        <f>C8/C15*100</f>
        <v>1.6224667394318417</v>
      </c>
      <c r="E8" s="41">
        <v>11000</v>
      </c>
    </row>
    <row r="9" spans="1:5" ht="12.75">
      <c r="A9" s="34">
        <v>3</v>
      </c>
      <c r="B9" s="35" t="s">
        <v>19</v>
      </c>
      <c r="C9" s="36">
        <v>216000</v>
      </c>
      <c r="D9" s="37">
        <f>C9/C15*100</f>
        <v>31.859346883388888</v>
      </c>
      <c r="E9" s="41">
        <v>82000</v>
      </c>
    </row>
    <row r="10" spans="1:5" ht="25.5">
      <c r="A10" s="34">
        <v>4</v>
      </c>
      <c r="B10" s="35" t="s">
        <v>21</v>
      </c>
      <c r="C10" s="36">
        <v>30000</v>
      </c>
      <c r="D10" s="37">
        <f>C10/C15*100</f>
        <v>4.424909289359568</v>
      </c>
      <c r="E10" s="41">
        <v>30000</v>
      </c>
    </row>
    <row r="11" spans="1:5" ht="12.75">
      <c r="A11" s="34">
        <v>5</v>
      </c>
      <c r="B11" s="35" t="s">
        <v>5</v>
      </c>
      <c r="C11" s="36">
        <v>77280</v>
      </c>
      <c r="D11" s="37">
        <f>C11/C15*100</f>
        <v>11.398566329390247</v>
      </c>
      <c r="E11" s="41">
        <v>60000</v>
      </c>
    </row>
    <row r="12" spans="1:11" ht="12.75">
      <c r="A12" s="34">
        <v>6</v>
      </c>
      <c r="B12" s="35" t="s">
        <v>27</v>
      </c>
      <c r="C12" s="36">
        <v>13200</v>
      </c>
      <c r="D12" s="37">
        <f>C12/C15*100</f>
        <v>1.94696008731821</v>
      </c>
      <c r="E12" s="41">
        <v>2000</v>
      </c>
      <c r="F12" s="27"/>
      <c r="G12" s="28"/>
      <c r="H12" s="27"/>
      <c r="I12" s="27"/>
      <c r="J12" s="27"/>
      <c r="K12" s="27"/>
    </row>
    <row r="13" spans="1:11" ht="12.75">
      <c r="A13" s="34">
        <v>7</v>
      </c>
      <c r="B13" s="35" t="s">
        <v>31</v>
      </c>
      <c r="C13" s="36">
        <v>4000</v>
      </c>
      <c r="D13" s="37">
        <f>C13/C15*100</f>
        <v>0.5899879052479424</v>
      </c>
      <c r="E13" s="41">
        <v>4000</v>
      </c>
      <c r="F13" s="27"/>
      <c r="G13" s="29"/>
      <c r="H13" s="27"/>
      <c r="I13" s="27"/>
      <c r="J13" s="27"/>
      <c r="K13" s="27"/>
    </row>
    <row r="14" spans="1:5" ht="12.75">
      <c r="A14" s="34">
        <v>8</v>
      </c>
      <c r="B14" s="35" t="s">
        <v>33</v>
      </c>
      <c r="C14" s="36">
        <v>35000</v>
      </c>
      <c r="D14" s="37">
        <f>C14/C15*100</f>
        <v>5.162394170919496</v>
      </c>
      <c r="E14" s="41">
        <v>4000</v>
      </c>
    </row>
    <row r="15" spans="1:5" ht="14.25">
      <c r="A15" s="45" t="s">
        <v>3</v>
      </c>
      <c r="B15" s="46"/>
      <c r="C15" s="5">
        <v>677980</v>
      </c>
      <c r="D15" s="38">
        <f>SUM(D7:D14)</f>
        <v>99.99999999999999</v>
      </c>
      <c r="E15" s="38">
        <f>E7+E8+E9+E10+E11+E12+E13+E14</f>
        <v>409000</v>
      </c>
    </row>
    <row r="16" spans="1:5" ht="15" thickBot="1">
      <c r="A16" s="47" t="s">
        <v>45</v>
      </c>
      <c r="B16" s="48"/>
      <c r="C16" s="30">
        <v>12555.185185185184</v>
      </c>
      <c r="D16" s="39">
        <f>D15</f>
        <v>99.99999999999999</v>
      </c>
      <c r="E16" s="39">
        <v>6500</v>
      </c>
    </row>
  </sheetData>
  <sheetProtection/>
  <mergeCells count="7">
    <mergeCell ref="A5:E5"/>
    <mergeCell ref="A15:B15"/>
    <mergeCell ref="A16:B16"/>
    <mergeCell ref="A1:E1"/>
    <mergeCell ref="A2:E2"/>
    <mergeCell ref="A3:E3"/>
    <mergeCell ref="A4:E4"/>
  </mergeCells>
  <printOptions horizontalCentered="1"/>
  <pageMargins left="0.75" right="0.75" top="1" bottom="1" header="0" footer="0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Q35"/>
  <sheetViews>
    <sheetView zoomScale="85" zoomScaleNormal="85" zoomScaleSheetLayoutView="75" zoomScalePageLayoutView="0" workbookViewId="0" topLeftCell="D1">
      <selection activeCell="D1" sqref="D1:H1"/>
    </sheetView>
  </sheetViews>
  <sheetFormatPr defaultColWidth="9.140625" defaultRowHeight="12.75"/>
  <cols>
    <col min="1" max="3" width="9.140625" style="9" hidden="1" customWidth="1"/>
    <col min="4" max="4" width="4.421875" style="9" customWidth="1"/>
    <col min="5" max="5" width="77.00390625" style="9" customWidth="1"/>
    <col min="6" max="7" width="14.421875" style="9" customWidth="1"/>
    <col min="8" max="8" width="20.421875" style="9" customWidth="1"/>
    <col min="9" max="16384" width="9.140625" style="9" customWidth="1"/>
  </cols>
  <sheetData>
    <row r="1" spans="4:8" ht="21" customHeight="1">
      <c r="D1" s="56" t="s">
        <v>40</v>
      </c>
      <c r="E1" s="56"/>
      <c r="F1" s="56"/>
      <c r="G1" s="56"/>
      <c r="H1" s="56"/>
    </row>
    <row r="2" spans="4:8" ht="17.25" customHeight="1">
      <c r="D2" s="57" t="s">
        <v>41</v>
      </c>
      <c r="E2" s="57"/>
      <c r="F2" s="57"/>
      <c r="G2" s="57"/>
      <c r="H2" s="57"/>
    </row>
    <row r="3" spans="4:8" ht="13.5" customHeight="1">
      <c r="D3" s="57" t="s">
        <v>42</v>
      </c>
      <c r="E3" s="57"/>
      <c r="F3" s="57"/>
      <c r="G3" s="57"/>
      <c r="H3" s="57"/>
    </row>
    <row r="4" spans="4:8" ht="14.25" customHeight="1">
      <c r="D4" s="57" t="s">
        <v>43</v>
      </c>
      <c r="E4" s="57"/>
      <c r="F4" s="57"/>
      <c r="G4" s="57"/>
      <c r="H4" s="57"/>
    </row>
    <row r="5" spans="4:8" ht="7.5" customHeight="1">
      <c r="D5" s="55"/>
      <c r="E5" s="55"/>
      <c r="F5" s="55"/>
      <c r="G5" s="55"/>
      <c r="H5" s="55"/>
    </row>
    <row r="6" spans="4:8" ht="62.25" customHeight="1">
      <c r="D6" s="25" t="s">
        <v>9</v>
      </c>
      <c r="E6" s="3" t="s">
        <v>10</v>
      </c>
      <c r="F6" s="3" t="s">
        <v>37</v>
      </c>
      <c r="G6" s="3" t="s">
        <v>38</v>
      </c>
      <c r="H6" s="3" t="s">
        <v>39</v>
      </c>
    </row>
    <row r="7" spans="4:8" ht="15">
      <c r="D7" s="19">
        <v>1</v>
      </c>
      <c r="E7" s="4" t="s">
        <v>11</v>
      </c>
      <c r="F7" s="4"/>
      <c r="G7" s="4"/>
      <c r="H7" s="5">
        <f>H8+H9+H10</f>
        <v>291500</v>
      </c>
    </row>
    <row r="8" spans="4:8" ht="30">
      <c r="D8" s="12" t="s">
        <v>12</v>
      </c>
      <c r="E8" s="13" t="s">
        <v>13</v>
      </c>
      <c r="F8" s="14">
        <v>6</v>
      </c>
      <c r="G8" s="15">
        <v>36000</v>
      </c>
      <c r="H8" s="15">
        <f>G8*F8</f>
        <v>216000</v>
      </c>
    </row>
    <row r="9" spans="4:8" ht="15">
      <c r="D9" s="12" t="s">
        <v>14</v>
      </c>
      <c r="E9" s="13" t="s">
        <v>15</v>
      </c>
      <c r="F9" s="14">
        <v>1</v>
      </c>
      <c r="G9" s="15">
        <v>72000</v>
      </c>
      <c r="H9" s="15">
        <f>G9*F9</f>
        <v>72000</v>
      </c>
    </row>
    <row r="10" spans="4:8" ht="46.5" customHeight="1">
      <c r="D10" s="12" t="s">
        <v>24</v>
      </c>
      <c r="E10" s="13" t="s">
        <v>0</v>
      </c>
      <c r="F10" s="14">
        <v>1</v>
      </c>
      <c r="G10" s="15">
        <v>3500</v>
      </c>
      <c r="H10" s="15">
        <f>G10*F10</f>
        <v>3500</v>
      </c>
    </row>
    <row r="11" spans="4:8" s="20" customFormat="1" ht="14.25">
      <c r="D11" s="19">
        <v>2</v>
      </c>
      <c r="E11" s="4" t="s">
        <v>16</v>
      </c>
      <c r="F11" s="4"/>
      <c r="G11" s="4"/>
      <c r="H11" s="6">
        <f>H12+H13</f>
        <v>11000</v>
      </c>
    </row>
    <row r="12" spans="4:8" ht="15">
      <c r="D12" s="12" t="s">
        <v>12</v>
      </c>
      <c r="E12" s="13" t="s">
        <v>17</v>
      </c>
      <c r="F12" s="14">
        <v>5</v>
      </c>
      <c r="G12" s="15">
        <v>1200</v>
      </c>
      <c r="H12" s="15">
        <f aca="true" t="shared" si="0" ref="H12:H33">G12*F12</f>
        <v>6000</v>
      </c>
    </row>
    <row r="13" spans="4:8" ht="15">
      <c r="D13" s="12" t="s">
        <v>14</v>
      </c>
      <c r="E13" s="13" t="s">
        <v>18</v>
      </c>
      <c r="F13" s="14">
        <v>5</v>
      </c>
      <c r="G13" s="15">
        <v>1000</v>
      </c>
      <c r="H13" s="15">
        <f t="shared" si="0"/>
        <v>5000</v>
      </c>
    </row>
    <row r="14" spans="4:8" s="20" customFormat="1" ht="17.25" customHeight="1">
      <c r="D14" s="19">
        <v>3</v>
      </c>
      <c r="E14" s="4" t="s">
        <v>19</v>
      </c>
      <c r="F14" s="7"/>
      <c r="G14" s="7"/>
      <c r="H14" s="6">
        <f>H15</f>
        <v>216000</v>
      </c>
    </row>
    <row r="15" spans="4:8" ht="30">
      <c r="D15" s="12" t="s">
        <v>12</v>
      </c>
      <c r="E15" s="13" t="s">
        <v>20</v>
      </c>
      <c r="F15" s="14">
        <v>150</v>
      </c>
      <c r="G15" s="15">
        <v>1440</v>
      </c>
      <c r="H15" s="15">
        <f t="shared" si="0"/>
        <v>216000</v>
      </c>
    </row>
    <row r="16" spans="4:8" s="20" customFormat="1" ht="14.25">
      <c r="D16" s="19">
        <v>4</v>
      </c>
      <c r="E16" s="8" t="s">
        <v>21</v>
      </c>
      <c r="F16" s="7"/>
      <c r="G16" s="7"/>
      <c r="H16" s="6">
        <f>H17+H18+H19</f>
        <v>30000</v>
      </c>
    </row>
    <row r="17" spans="4:8" ht="30">
      <c r="D17" s="12" t="s">
        <v>12</v>
      </c>
      <c r="E17" s="13" t="s">
        <v>22</v>
      </c>
      <c r="F17" s="14">
        <v>300</v>
      </c>
      <c r="G17" s="15">
        <v>50</v>
      </c>
      <c r="H17" s="15">
        <f t="shared" si="0"/>
        <v>15000</v>
      </c>
    </row>
    <row r="18" spans="4:8" ht="15">
      <c r="D18" s="12" t="s">
        <v>14</v>
      </c>
      <c r="E18" s="13" t="s">
        <v>23</v>
      </c>
      <c r="F18" s="14">
        <v>200</v>
      </c>
      <c r="G18" s="15">
        <v>50</v>
      </c>
      <c r="H18" s="15">
        <f t="shared" si="0"/>
        <v>10000</v>
      </c>
    </row>
    <row r="19" spans="4:8" ht="30">
      <c r="D19" s="12" t="s">
        <v>24</v>
      </c>
      <c r="E19" s="13" t="s">
        <v>25</v>
      </c>
      <c r="F19" s="14">
        <v>10</v>
      </c>
      <c r="G19" s="15">
        <v>500</v>
      </c>
      <c r="H19" s="15">
        <f t="shared" si="0"/>
        <v>5000</v>
      </c>
    </row>
    <row r="20" spans="4:8" s="20" customFormat="1" ht="14.25">
      <c r="D20" s="19">
        <v>5</v>
      </c>
      <c r="E20" s="4" t="s">
        <v>5</v>
      </c>
      <c r="F20" s="7"/>
      <c r="G20" s="7"/>
      <c r="H20" s="6">
        <f>H21+H22+H23</f>
        <v>77280</v>
      </c>
    </row>
    <row r="21" spans="4:8" ht="32.25" customHeight="1">
      <c r="D21" s="12" t="s">
        <v>12</v>
      </c>
      <c r="E21" s="13" t="s">
        <v>2</v>
      </c>
      <c r="F21" s="14">
        <v>1</v>
      </c>
      <c r="G21" s="15">
        <v>40000</v>
      </c>
      <c r="H21" s="15">
        <f>G21*F21</f>
        <v>40000</v>
      </c>
    </row>
    <row r="22" spans="4:17" ht="45">
      <c r="D22" s="12" t="s">
        <v>14</v>
      </c>
      <c r="E22" s="13" t="s">
        <v>26</v>
      </c>
      <c r="F22" s="14">
        <v>216</v>
      </c>
      <c r="G22" s="15">
        <v>80</v>
      </c>
      <c r="H22" s="15">
        <f>G22*F22</f>
        <v>17280</v>
      </c>
      <c r="I22" s="16"/>
      <c r="J22" s="16"/>
      <c r="K22" s="16"/>
      <c r="L22" s="16"/>
      <c r="M22" s="1"/>
      <c r="N22" s="16"/>
      <c r="O22" s="16"/>
      <c r="P22" s="16"/>
      <c r="Q22" s="16"/>
    </row>
    <row r="23" spans="4:8" ht="30">
      <c r="D23" s="12" t="s">
        <v>24</v>
      </c>
      <c r="E23" s="13" t="s">
        <v>1</v>
      </c>
      <c r="F23" s="14">
        <v>1</v>
      </c>
      <c r="G23" s="15">
        <v>20000</v>
      </c>
      <c r="H23" s="15">
        <f>G23*F23</f>
        <v>20000</v>
      </c>
    </row>
    <row r="24" spans="4:17" s="20" customFormat="1" ht="14.25">
      <c r="D24" s="19">
        <v>6</v>
      </c>
      <c r="E24" s="4" t="s">
        <v>27</v>
      </c>
      <c r="F24" s="7"/>
      <c r="G24" s="7"/>
      <c r="H24" s="6">
        <f>H25+H26</f>
        <v>13200</v>
      </c>
      <c r="I24" s="21"/>
      <c r="J24" s="21"/>
      <c r="K24" s="21"/>
      <c r="L24" s="21"/>
      <c r="M24" s="22"/>
      <c r="N24" s="21"/>
      <c r="O24" s="21"/>
      <c r="P24" s="21"/>
      <c r="Q24" s="21"/>
    </row>
    <row r="25" spans="4:17" ht="15">
      <c r="D25" s="12" t="s">
        <v>12</v>
      </c>
      <c r="E25" s="13" t="s">
        <v>28</v>
      </c>
      <c r="F25" s="14">
        <v>12</v>
      </c>
      <c r="G25" s="15">
        <v>600</v>
      </c>
      <c r="H25" s="15">
        <f t="shared" si="0"/>
        <v>7200</v>
      </c>
      <c r="I25" s="16"/>
      <c r="J25" s="16"/>
      <c r="K25" s="16"/>
      <c r="L25" s="16"/>
      <c r="M25" s="2"/>
      <c r="N25" s="16"/>
      <c r="O25" s="16"/>
      <c r="P25" s="16"/>
      <c r="Q25" s="16"/>
    </row>
    <row r="26" spans="4:17" ht="45">
      <c r="D26" s="12" t="s">
        <v>14</v>
      </c>
      <c r="E26" s="13" t="s">
        <v>29</v>
      </c>
      <c r="F26" s="14">
        <v>30</v>
      </c>
      <c r="G26" s="15">
        <v>200</v>
      </c>
      <c r="H26" s="15">
        <f t="shared" si="0"/>
        <v>6000</v>
      </c>
      <c r="I26" s="16"/>
      <c r="J26" s="16"/>
      <c r="K26" s="16"/>
      <c r="L26" s="16"/>
      <c r="M26" s="2"/>
      <c r="N26" s="16"/>
      <c r="O26" s="16"/>
      <c r="P26" s="16"/>
      <c r="Q26" s="16"/>
    </row>
    <row r="27" spans="4:17" s="20" customFormat="1" ht="14.25">
      <c r="D27" s="19">
        <v>7</v>
      </c>
      <c r="E27" s="4" t="s">
        <v>31</v>
      </c>
      <c r="F27" s="7"/>
      <c r="G27" s="7"/>
      <c r="H27" s="6">
        <f>H28+H29</f>
        <v>4000</v>
      </c>
      <c r="I27" s="21"/>
      <c r="J27" s="21"/>
      <c r="K27" s="21"/>
      <c r="L27" s="21"/>
      <c r="M27" s="23"/>
      <c r="N27" s="21"/>
      <c r="O27" s="21"/>
      <c r="P27" s="21"/>
      <c r="Q27" s="21"/>
    </row>
    <row r="28" spans="4:17" ht="15">
      <c r="D28" s="12" t="s">
        <v>12</v>
      </c>
      <c r="E28" s="13" t="s">
        <v>30</v>
      </c>
      <c r="F28" s="14">
        <v>1</v>
      </c>
      <c r="G28" s="15">
        <v>1000</v>
      </c>
      <c r="H28" s="15">
        <f>G28*F28</f>
        <v>1000</v>
      </c>
      <c r="I28" s="16"/>
      <c r="J28" s="16"/>
      <c r="K28" s="16"/>
      <c r="L28" s="16"/>
      <c r="M28" s="2"/>
      <c r="N28" s="16"/>
      <c r="O28" s="16"/>
      <c r="P28" s="16"/>
      <c r="Q28" s="16"/>
    </row>
    <row r="29" spans="4:17" ht="15">
      <c r="D29" s="12" t="s">
        <v>14</v>
      </c>
      <c r="E29" s="13" t="s">
        <v>32</v>
      </c>
      <c r="F29" s="14">
        <v>1</v>
      </c>
      <c r="G29" s="15">
        <v>3000</v>
      </c>
      <c r="H29" s="15">
        <f t="shared" si="0"/>
        <v>3000</v>
      </c>
      <c r="I29" s="16"/>
      <c r="J29" s="16"/>
      <c r="K29" s="16"/>
      <c r="L29" s="16"/>
      <c r="M29" s="2"/>
      <c r="N29" s="16"/>
      <c r="O29" s="16"/>
      <c r="P29" s="16"/>
      <c r="Q29" s="16"/>
    </row>
    <row r="30" spans="4:8" s="20" customFormat="1" ht="14.25">
      <c r="D30" s="19">
        <v>8</v>
      </c>
      <c r="E30" s="4" t="s">
        <v>33</v>
      </c>
      <c r="F30" s="7"/>
      <c r="G30" s="7"/>
      <c r="H30" s="6">
        <f>H31+H32+H33</f>
        <v>35000</v>
      </c>
    </row>
    <row r="31" spans="4:8" ht="15">
      <c r="D31" s="12" t="s">
        <v>12</v>
      </c>
      <c r="E31" s="13" t="s">
        <v>34</v>
      </c>
      <c r="F31" s="14">
        <v>1</v>
      </c>
      <c r="G31" s="15">
        <v>24000</v>
      </c>
      <c r="H31" s="15">
        <f t="shared" si="0"/>
        <v>24000</v>
      </c>
    </row>
    <row r="32" spans="4:8" ht="15">
      <c r="D32" s="12" t="s">
        <v>14</v>
      </c>
      <c r="E32" s="13" t="s">
        <v>35</v>
      </c>
      <c r="F32" s="14">
        <v>1</v>
      </c>
      <c r="G32" s="15">
        <v>7000</v>
      </c>
      <c r="H32" s="15">
        <f t="shared" si="0"/>
        <v>7000</v>
      </c>
    </row>
    <row r="33" spans="4:8" ht="17.25" customHeight="1">
      <c r="D33" s="12" t="s">
        <v>24</v>
      </c>
      <c r="E33" s="13" t="s">
        <v>36</v>
      </c>
      <c r="F33" s="14">
        <v>1</v>
      </c>
      <c r="G33" s="15">
        <v>4000</v>
      </c>
      <c r="H33" s="15">
        <f t="shared" si="0"/>
        <v>4000</v>
      </c>
    </row>
    <row r="34" spans="4:8" ht="16.5" customHeight="1">
      <c r="D34" s="10"/>
      <c r="E34" s="11" t="s">
        <v>3</v>
      </c>
      <c r="F34" s="17"/>
      <c r="G34" s="17"/>
      <c r="H34" s="18">
        <f>H30+H27+H24+H20+H16+H14+H11+H7</f>
        <v>677980</v>
      </c>
    </row>
    <row r="35" spans="4:8" ht="19.5" customHeight="1">
      <c r="D35" s="10"/>
      <c r="E35" s="11" t="s">
        <v>6</v>
      </c>
      <c r="F35" s="17"/>
      <c r="G35" s="24">
        <v>54</v>
      </c>
      <c r="H35" s="18">
        <f>H34/G35</f>
        <v>12555.185185185184</v>
      </c>
    </row>
  </sheetData>
  <sheetProtection/>
  <mergeCells count="5">
    <mergeCell ref="D5:H5"/>
    <mergeCell ref="D1:H1"/>
    <mergeCell ref="D2:H2"/>
    <mergeCell ref="D3:H3"/>
    <mergeCell ref="D4:H4"/>
  </mergeCells>
  <printOptions horizontalCentered="1"/>
  <pageMargins left="1" right="1" top="0.75" bottom="0.75" header="0" footer="0"/>
  <pageSetup fitToHeight="1" fitToWidth="1" horizontalDpi="300" verticalDpi="300" orientation="portrait" paperSize="9" scale="59"/>
  <rowBreaks count="2" manualBreakCount="2">
    <brk id="16" max="7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2012-04-27T06:25:54Z</cp:lastPrinted>
  <dcterms:created xsi:type="dcterms:W3CDTF">1996-10-14T23:33:28Z</dcterms:created>
  <dcterms:modified xsi:type="dcterms:W3CDTF">2013-08-23T21:56:29Z</dcterms:modified>
  <cp:category/>
  <cp:version/>
  <cp:contentType/>
  <cp:contentStatus/>
</cp:coreProperties>
</file>