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20" yWindow="740" windowWidth="23680" windowHeight="13260" tabRatio="42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MAB</author>
  </authors>
  <commentList>
    <comment ref="C19" authorId="0">
      <text>
        <r>
          <rPr>
            <b/>
            <sz val="8"/>
            <rFont val="Tahoma"/>
            <family val="2"/>
          </rPr>
          <t>MAB:</t>
        </r>
        <r>
          <rPr>
            <sz val="8"/>
            <rFont val="Tahoma"/>
            <family val="2"/>
          </rPr>
          <t xml:space="preserve">
Sanctioned amount</t>
        </r>
      </text>
    </comment>
    <comment ref="C20" authorId="0">
      <text>
        <r>
          <rPr>
            <b/>
            <sz val="8"/>
            <rFont val="Tahoma"/>
            <family val="2"/>
          </rPr>
          <t>MAB:</t>
        </r>
        <r>
          <rPr>
            <sz val="8"/>
            <rFont val="Tahoma"/>
            <family val="2"/>
          </rPr>
          <t xml:space="preserve">
Actual amount released by Government</t>
        </r>
      </text>
    </comment>
  </commentList>
</comments>
</file>

<file path=xl/sharedStrings.xml><?xml version="1.0" encoding="utf-8"?>
<sst xmlns="http://schemas.openxmlformats.org/spreadsheetml/2006/main" count="30" uniqueCount="30">
  <si>
    <t xml:space="preserve"> Total</t>
  </si>
  <si>
    <t>Personnel Cost</t>
  </si>
  <si>
    <t>Particulars</t>
  </si>
  <si>
    <t>Expenses</t>
  </si>
  <si>
    <t>Teaching aids</t>
  </si>
  <si>
    <t>Operational Cost</t>
  </si>
  <si>
    <t>Exposures &amp; Camps</t>
  </si>
  <si>
    <t>Sports &amp; Cultural Program</t>
  </si>
  <si>
    <t xml:space="preserve">Clothing </t>
  </si>
  <si>
    <t>Toiletries</t>
  </si>
  <si>
    <t>Medical Expenses</t>
  </si>
  <si>
    <t>Food Expenses</t>
  </si>
  <si>
    <t>Water &amp; Electricity</t>
  </si>
  <si>
    <t>Repair &amp; Maintenance</t>
  </si>
  <si>
    <t>Equipment maintenance</t>
  </si>
  <si>
    <t>Grants (90% of this below mentioned sanctioned amount is released</t>
  </si>
  <si>
    <t>Final total</t>
  </si>
  <si>
    <t>General Fund needed</t>
  </si>
  <si>
    <t>Agriculture &amp; allied activities</t>
  </si>
  <si>
    <t>Total expense</t>
  </si>
  <si>
    <t>Summary</t>
  </si>
  <si>
    <t xml:space="preserve">Funding by Government </t>
  </si>
  <si>
    <t>Additional Fund required to educate all 419 students in the school</t>
  </si>
  <si>
    <t>Additional Fund required per student</t>
  </si>
  <si>
    <t xml:space="preserve">Viveka Tribal Centre for Learning </t>
  </si>
  <si>
    <t>(in dollars)</t>
  </si>
  <si>
    <t>Contingencies charges</t>
  </si>
  <si>
    <t>Detailed Budget (all in Indian Rupees) for the year 2009-10</t>
  </si>
  <si>
    <t>Note: Total Strength of the school is 419. Out of which 315 are hostelites and 104 are day scholars.Government is supporting for 386(Primary section -280 and High school-106) students. For the remaining students SVYM is supporting through general fund.  All the day scholars are getting all the previliges except the Dinner</t>
  </si>
  <si>
    <t>Fund requested from ASHA BOSTON for 40 students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</si>
</sst>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dddd\,\ mmmm\ dd\,\ yyyy"/>
    <numFmt numFmtId="177" formatCode="&quot;Rs.&quot;#,##0"/>
    <numFmt numFmtId="178" formatCode="General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0"/>
  </numFmts>
  <fonts count="31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" fontId="23" fillId="0" borderId="0" xfId="0" applyNumberFormat="1" applyFont="1" applyAlignment="1">
      <alignment horizontal="right"/>
    </xf>
    <xf numFmtId="1" fontId="23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27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8.28125" style="1" bestFit="1" customWidth="1"/>
    <col min="2" max="2" width="16.8515625" style="1" customWidth="1"/>
    <col min="3" max="3" width="24.8515625" style="1" customWidth="1"/>
    <col min="4" max="4" width="17.421875" style="1" customWidth="1"/>
    <col min="5" max="16384" width="9.140625" style="1" customWidth="1"/>
  </cols>
  <sheetData>
    <row r="1" spans="1:4" ht="18.75">
      <c r="A1" s="17" t="s">
        <v>24</v>
      </c>
      <c r="B1" s="17"/>
      <c r="C1" s="17"/>
      <c r="D1" s="17"/>
    </row>
    <row r="2" spans="1:4" ht="17.25">
      <c r="A2" s="18" t="s">
        <v>27</v>
      </c>
      <c r="B2" s="18"/>
      <c r="C2" s="18"/>
      <c r="D2" s="18"/>
    </row>
    <row r="3" ht="108">
      <c r="A3" s="16" t="s">
        <v>28</v>
      </c>
    </row>
    <row r="4" spans="1:4" ht="60">
      <c r="A4" s="2" t="s">
        <v>2</v>
      </c>
      <c r="B4" s="2" t="s">
        <v>3</v>
      </c>
      <c r="C4" s="3" t="s">
        <v>15</v>
      </c>
      <c r="D4" s="3" t="s">
        <v>17</v>
      </c>
    </row>
    <row r="5" spans="1:4" ht="15.75">
      <c r="A5" s="4" t="s">
        <v>1</v>
      </c>
      <c r="B5" s="4">
        <f>1163628+1161740</f>
        <v>2325368</v>
      </c>
      <c r="C5" s="4">
        <v>2241600</v>
      </c>
      <c r="D5" s="4">
        <f>B5-C5</f>
        <v>83768</v>
      </c>
    </row>
    <row r="6" spans="1:4" ht="15.75">
      <c r="A6" s="4" t="s">
        <v>4</v>
      </c>
      <c r="B6" s="4">
        <v>334670</v>
      </c>
      <c r="C6" s="4">
        <v>282750</v>
      </c>
      <c r="D6" s="4">
        <f aca="true" t="shared" si="0" ref="D6:D18">B6-C6</f>
        <v>51920</v>
      </c>
    </row>
    <row r="7" spans="1:4" ht="15.75">
      <c r="A7" s="4" t="s">
        <v>5</v>
      </c>
      <c r="B7" s="4">
        <f>28815+44291+16000</f>
        <v>89106</v>
      </c>
      <c r="C7" s="4">
        <v>36150</v>
      </c>
      <c r="D7" s="4">
        <f t="shared" si="0"/>
        <v>52956</v>
      </c>
    </row>
    <row r="8" spans="1:4" ht="15.75">
      <c r="A8" s="4" t="s">
        <v>6</v>
      </c>
      <c r="B8" s="4">
        <v>175407</v>
      </c>
      <c r="C8" s="4">
        <v>70800</v>
      </c>
      <c r="D8" s="4">
        <f t="shared" si="0"/>
        <v>104607</v>
      </c>
    </row>
    <row r="9" spans="1:4" ht="15.75">
      <c r="A9" s="4" t="s">
        <v>7</v>
      </c>
      <c r="B9" s="4">
        <v>193451</v>
      </c>
      <c r="C9" s="4">
        <v>94480</v>
      </c>
      <c r="D9" s="4">
        <f t="shared" si="0"/>
        <v>98971</v>
      </c>
    </row>
    <row r="10" spans="1:4" ht="15.75">
      <c r="A10" s="5" t="s">
        <v>8</v>
      </c>
      <c r="B10" s="6">
        <v>295168</v>
      </c>
      <c r="C10" s="6">
        <v>339300</v>
      </c>
      <c r="D10" s="4">
        <v>0</v>
      </c>
    </row>
    <row r="11" spans="1:4" ht="15.75">
      <c r="A11" s="5" t="s">
        <v>9</v>
      </c>
      <c r="B11" s="6">
        <v>165634</v>
      </c>
      <c r="C11" s="6">
        <v>51600</v>
      </c>
      <c r="D11" s="4">
        <f t="shared" si="0"/>
        <v>114034</v>
      </c>
    </row>
    <row r="12" spans="1:4" ht="15.75">
      <c r="A12" s="5" t="s">
        <v>10</v>
      </c>
      <c r="B12" s="6">
        <v>40000</v>
      </c>
      <c r="C12" s="6">
        <v>35900</v>
      </c>
      <c r="D12" s="4">
        <f t="shared" si="0"/>
        <v>4100</v>
      </c>
    </row>
    <row r="13" spans="1:4" ht="15.75">
      <c r="A13" s="5" t="s">
        <v>11</v>
      </c>
      <c r="B13" s="6">
        <v>2500082</v>
      </c>
      <c r="C13" s="6">
        <v>1983800</v>
      </c>
      <c r="D13" s="4">
        <f t="shared" si="0"/>
        <v>516282</v>
      </c>
    </row>
    <row r="14" spans="1:4" ht="15.75">
      <c r="A14" s="5" t="s">
        <v>12</v>
      </c>
      <c r="B14" s="6">
        <f>259485-11627</f>
        <v>247858</v>
      </c>
      <c r="C14" s="6">
        <v>101840</v>
      </c>
      <c r="D14" s="4">
        <f t="shared" si="0"/>
        <v>146018</v>
      </c>
    </row>
    <row r="15" spans="1:4" ht="15.75">
      <c r="A15" s="5" t="s">
        <v>13</v>
      </c>
      <c r="B15" s="6">
        <f>312261-197916</f>
        <v>114345</v>
      </c>
      <c r="C15" s="6">
        <v>49968</v>
      </c>
      <c r="D15" s="4">
        <f t="shared" si="0"/>
        <v>64377</v>
      </c>
    </row>
    <row r="16" spans="1:4" ht="15">
      <c r="A16" s="5" t="s">
        <v>14</v>
      </c>
      <c r="B16" s="6">
        <v>139000</v>
      </c>
      <c r="C16" s="6">
        <v>0</v>
      </c>
      <c r="D16" s="4">
        <f t="shared" si="0"/>
        <v>139000</v>
      </c>
    </row>
    <row r="17" spans="1:4" ht="15">
      <c r="A17" s="5" t="s">
        <v>18</v>
      </c>
      <c r="B17" s="6">
        <v>31902</v>
      </c>
      <c r="C17" s="6">
        <v>0</v>
      </c>
      <c r="D17" s="4">
        <f t="shared" si="0"/>
        <v>31902</v>
      </c>
    </row>
    <row r="18" spans="1:4" ht="15">
      <c r="A18" s="5" t="s">
        <v>26</v>
      </c>
      <c r="B18" s="6">
        <v>15000</v>
      </c>
      <c r="C18" s="6">
        <v>0</v>
      </c>
      <c r="D18" s="4">
        <f t="shared" si="0"/>
        <v>15000</v>
      </c>
    </row>
    <row r="19" spans="1:4" s="8" customFormat="1" ht="15">
      <c r="A19" s="7" t="s">
        <v>0</v>
      </c>
      <c r="C19" s="6">
        <f>SUM(C5:C18)</f>
        <v>5288188</v>
      </c>
      <c r="D19" s="9">
        <f>SUM(D5:D18)</f>
        <v>1422935</v>
      </c>
    </row>
    <row r="20" spans="1:4" ht="15">
      <c r="A20" s="5" t="s">
        <v>16</v>
      </c>
      <c r="B20" s="7">
        <f>SUM(B5:B18)</f>
        <v>6666991</v>
      </c>
      <c r="C20" s="10">
        <f>C19-(10%*C19)</f>
        <v>4759369.2</v>
      </c>
      <c r="D20" s="11">
        <f>B20-C20</f>
        <v>1907621.7999999998</v>
      </c>
    </row>
    <row r="22" ht="13.5">
      <c r="D22" s="12"/>
    </row>
    <row r="23" spans="1:4" ht="18">
      <c r="A23" s="15" t="s">
        <v>20</v>
      </c>
      <c r="B23" s="4"/>
      <c r="C23" s="4"/>
      <c r="D23" s="4"/>
    </row>
    <row r="24" spans="1:4" ht="15">
      <c r="A24" s="4" t="s">
        <v>19</v>
      </c>
      <c r="B24" s="4">
        <f>B20</f>
        <v>6666991</v>
      </c>
      <c r="C24" s="4"/>
      <c r="D24" s="4"/>
    </row>
    <row r="25" spans="1:4" ht="15">
      <c r="A25" s="4" t="s">
        <v>21</v>
      </c>
      <c r="B25" s="13">
        <f>C20</f>
        <v>4759369.2</v>
      </c>
      <c r="C25" s="4"/>
      <c r="D25" s="4"/>
    </row>
    <row r="26" spans="1:4" ht="30">
      <c r="A26" s="14" t="s">
        <v>22</v>
      </c>
      <c r="B26" s="13">
        <f>D20</f>
        <v>1907621.7999999998</v>
      </c>
      <c r="C26" s="4"/>
      <c r="D26" s="4"/>
    </row>
    <row r="27" spans="1:4" ht="15">
      <c r="A27" s="4" t="s">
        <v>23</v>
      </c>
      <c r="B27" s="11">
        <f>B26/419</f>
        <v>4552.796658711217</v>
      </c>
      <c r="C27" s="4"/>
      <c r="D27" s="4"/>
    </row>
    <row r="28" spans="1:4" ht="15">
      <c r="A28" s="4"/>
      <c r="B28" s="4"/>
      <c r="C28" s="4"/>
      <c r="D28" s="4"/>
    </row>
    <row r="29" spans="1:4" ht="30">
      <c r="A29" s="14" t="s">
        <v>29</v>
      </c>
      <c r="B29" s="11">
        <f>B27*40</f>
        <v>182111.86634844868</v>
      </c>
      <c r="C29" s="11">
        <f>B29/47</f>
        <v>3874.7205606052908</v>
      </c>
      <c r="D29" s="4" t="s">
        <v>25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Emergency Access</cp:lastModifiedBy>
  <cp:lastPrinted>2009-02-13T10:56:59Z</cp:lastPrinted>
  <dcterms:created xsi:type="dcterms:W3CDTF">2000-12-31T23:43:45Z</dcterms:created>
  <dcterms:modified xsi:type="dcterms:W3CDTF">2009-09-13T21:21:59Z</dcterms:modified>
  <cp:category/>
  <cp:version/>
  <cp:contentType/>
  <cp:contentStatus/>
</cp:coreProperties>
</file>