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VTCL" sheetId="1" r:id="rId1"/>
  </sheets>
  <calcPr calcId="125725"/>
</workbook>
</file>

<file path=xl/calcChain.xml><?xml version="1.0" encoding="utf-8"?>
<calcChain xmlns="http://schemas.openxmlformats.org/spreadsheetml/2006/main">
  <c r="D38" i="1"/>
  <c r="D29" l="1"/>
  <c r="D26"/>
  <c r="C26"/>
  <c r="C27" s="1"/>
  <c r="D16" l="1"/>
  <c r="D27" s="1"/>
  <c r="D18" l="1"/>
</calcChain>
</file>

<file path=xl/sharedStrings.xml><?xml version="1.0" encoding="utf-8"?>
<sst xmlns="http://schemas.openxmlformats.org/spreadsheetml/2006/main" count="43" uniqueCount="38">
  <si>
    <t>Swami Vivekananda Youth Movement</t>
  </si>
  <si>
    <t>Viveka Tribal Centre for Learning</t>
  </si>
  <si>
    <t>No</t>
  </si>
  <si>
    <t>Particulars</t>
  </si>
  <si>
    <t>2016-17</t>
  </si>
  <si>
    <t>Personnel Cost</t>
  </si>
  <si>
    <t>Teaching aids</t>
  </si>
  <si>
    <t>Operational Cost</t>
  </si>
  <si>
    <t>Exposures &amp; Camps</t>
  </si>
  <si>
    <t>Sports &amp; Cultural Program</t>
  </si>
  <si>
    <t xml:space="preserve">Clothing </t>
  </si>
  <si>
    <t>Toiletries</t>
  </si>
  <si>
    <t>Medical Expenses</t>
  </si>
  <si>
    <t>Food Expenses including maintenance of dining hall and cooking hall</t>
  </si>
  <si>
    <t>Repair &amp; maintenance of building</t>
  </si>
  <si>
    <t>Agriculture &amp; allied activities</t>
  </si>
  <si>
    <t>Cost per child (rounded off)</t>
  </si>
  <si>
    <t>Titan</t>
  </si>
  <si>
    <t>No. of students education met by other donors</t>
  </si>
  <si>
    <t>Titan one time grant</t>
  </si>
  <si>
    <t>Aditya Birla Group</t>
  </si>
  <si>
    <t>Ocean sparkle - one time</t>
  </si>
  <si>
    <t>TeagueTec - One time</t>
  </si>
  <si>
    <t>Misc (individuals including students contribution)</t>
  </si>
  <si>
    <t>No. of students education met by other donors - (B)</t>
  </si>
  <si>
    <t>TOTAL EXPENSES - (A)</t>
  </si>
  <si>
    <t>Total deficit for the year - (A-B)</t>
  </si>
  <si>
    <t>No of students</t>
  </si>
  <si>
    <t>Financial Support requested from ASHA for 38 tribal children  @ Rs. 28000/-</t>
  </si>
  <si>
    <t>Personnel cost</t>
  </si>
  <si>
    <t>Break-up of support requested</t>
  </si>
  <si>
    <r>
      <t xml:space="preserve">Budget for </t>
    </r>
    <r>
      <rPr>
        <b/>
        <sz val="11"/>
        <rFont val="Book Antiqua"/>
        <family val="1"/>
      </rPr>
      <t>407</t>
    </r>
    <r>
      <rPr>
        <b/>
        <sz val="11"/>
        <color rgb="FF000000"/>
        <rFont val="Book Antiqua"/>
        <family val="1"/>
      </rPr>
      <t xml:space="preserve"> students for years 2016-2017</t>
    </r>
  </si>
  <si>
    <t>After discussion with the project, here are specific expenses that we will support with our annual support of Rs. 4,00,000</t>
  </si>
  <si>
    <t>Teaching aids (books, stationery, etc.) for two classes</t>
  </si>
  <si>
    <t>One teacher salary at Rs. 12,000 pm</t>
  </si>
  <si>
    <t>(Rs. 16*2 meals * 30 days * 10 months* 20 students</t>
  </si>
  <si>
    <t xml:space="preserve">Food expenses of 20 students at Rs 16/ meal for 2 times a day 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</si>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</sst>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b/>
      <u/>
      <sz val="11"/>
      <name val="Book Antiqua"/>
      <family val="1"/>
    </font>
    <font>
      <u/>
      <sz val="11"/>
      <name val="Book Antiqua"/>
      <family val="1"/>
    </font>
    <font>
      <sz val="11"/>
      <color rgb="FFFF0000"/>
      <name val="Book Antiqua"/>
      <family val="1"/>
    </font>
    <font>
      <b/>
      <sz val="11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6" fillId="0" borderId="5" xfId="0" applyFont="1" applyBorder="1" applyAlignment="1"/>
    <xf numFmtId="0" fontId="7" fillId="0" borderId="0" xfId="0" applyFont="1" applyFill="1" applyBorder="1" applyAlignment="1"/>
    <xf numFmtId="164" fontId="7" fillId="0" borderId="6" xfId="1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6" fillId="0" borderId="3" xfId="0" applyFont="1" applyFill="1" applyBorder="1" applyAlignment="1"/>
    <xf numFmtId="164" fontId="4" fillId="0" borderId="4" xfId="0" applyNumberFormat="1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6" fillId="0" borderId="0" xfId="0" applyFont="1" applyBorder="1" applyAlignment="1"/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4" fontId="4" fillId="0" borderId="7" xfId="0" applyNumberFormat="1" applyFont="1" applyFill="1" applyBorder="1" applyAlignment="1"/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Alignment="1"/>
    <xf numFmtId="164" fontId="7" fillId="0" borderId="0" xfId="1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/>
    <xf numFmtId="164" fontId="4" fillId="0" borderId="0" xfId="0" applyNumberFormat="1" applyFont="1" applyFill="1" applyAlignment="1"/>
    <xf numFmtId="164" fontId="7" fillId="0" borderId="0" xfId="0" applyNumberFormat="1" applyFont="1" applyFill="1" applyAlignment="1"/>
    <xf numFmtId="0" fontId="4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/>
    <xf numFmtId="164" fontId="7" fillId="0" borderId="8" xfId="1" applyNumberFormat="1" applyFont="1" applyFill="1" applyBorder="1" applyAlignment="1">
      <alignment horizontal="right" wrapText="1"/>
    </xf>
    <xf numFmtId="164" fontId="4" fillId="0" borderId="10" xfId="1" applyNumberFormat="1" applyFont="1" applyFill="1" applyBorder="1" applyAlignment="1"/>
    <xf numFmtId="164" fontId="7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wrapText="1"/>
    </xf>
    <xf numFmtId="43" fontId="3" fillId="0" borderId="0" xfId="0" applyNumberFormat="1" applyFont="1" applyAlignment="1"/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164" fontId="5" fillId="0" borderId="9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/>
    <xf numFmtId="3" fontId="10" fillId="0" borderId="0" xfId="0" applyNumberFormat="1" applyFont="1" applyFill="1" applyAlignment="1"/>
    <xf numFmtId="0" fontId="11" fillId="0" borderId="0" xfId="0" applyFont="1" applyFill="1" applyAlignment="1"/>
    <xf numFmtId="3" fontId="11" fillId="0" borderId="0" xfId="0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topLeftCell="A24" workbookViewId="0">
      <selection activeCell="B27" sqref="B27"/>
    </sheetView>
  </sheetViews>
  <sheetFormatPr defaultRowHeight="16.5"/>
  <cols>
    <col min="1" max="1" width="4.140625" style="1" bestFit="1" customWidth="1"/>
    <col min="2" max="2" width="76.140625" style="21" customWidth="1"/>
    <col min="3" max="3" width="14.7109375" style="21" customWidth="1"/>
    <col min="4" max="4" width="18" style="21" bestFit="1" customWidth="1"/>
    <col min="5" max="6" width="9.140625" style="1"/>
    <col min="7" max="7" width="12.42578125" style="1" bestFit="1" customWidth="1"/>
    <col min="8" max="16384" width="9.140625" style="1"/>
  </cols>
  <sheetData>
    <row r="1" spans="1:4">
      <c r="A1" s="40" t="s">
        <v>0</v>
      </c>
      <c r="B1" s="40"/>
      <c r="C1" s="40"/>
      <c r="D1" s="40"/>
    </row>
    <row r="2" spans="1:4">
      <c r="A2" s="41" t="s">
        <v>1</v>
      </c>
      <c r="B2" s="41"/>
      <c r="C2" s="41"/>
      <c r="D2" s="41"/>
    </row>
    <row r="3" spans="1:4">
      <c r="A3" s="42" t="s">
        <v>31</v>
      </c>
      <c r="B3" s="42"/>
      <c r="C3" s="42"/>
      <c r="D3" s="42"/>
    </row>
    <row r="4" spans="1:4" ht="30.75">
      <c r="A4" s="2" t="s">
        <v>2</v>
      </c>
      <c r="B4" s="3" t="s">
        <v>3</v>
      </c>
      <c r="C4" s="24" t="s">
        <v>27</v>
      </c>
      <c r="D4" s="24" t="s">
        <v>4</v>
      </c>
    </row>
    <row r="5" spans="1:4">
      <c r="A5" s="4">
        <v>1</v>
      </c>
      <c r="B5" s="5" t="s">
        <v>5</v>
      </c>
      <c r="C5" s="33"/>
      <c r="D5" s="6">
        <v>4187955</v>
      </c>
    </row>
    <row r="6" spans="1:4">
      <c r="A6" s="4">
        <v>2</v>
      </c>
      <c r="B6" s="7" t="s">
        <v>6</v>
      </c>
      <c r="C6" s="34"/>
      <c r="D6" s="6">
        <v>393503.52</v>
      </c>
    </row>
    <row r="7" spans="1:4">
      <c r="A7" s="4">
        <v>3</v>
      </c>
      <c r="B7" s="5" t="s">
        <v>7</v>
      </c>
      <c r="C7" s="33"/>
      <c r="D7" s="6">
        <v>277969</v>
      </c>
    </row>
    <row r="8" spans="1:4">
      <c r="A8" s="4">
        <v>4</v>
      </c>
      <c r="B8" s="5" t="s">
        <v>8</v>
      </c>
      <c r="C8" s="33"/>
      <c r="D8" s="6">
        <v>395487</v>
      </c>
    </row>
    <row r="9" spans="1:4">
      <c r="A9" s="4">
        <v>5</v>
      </c>
      <c r="B9" s="5" t="s">
        <v>9</v>
      </c>
      <c r="C9" s="33"/>
      <c r="D9" s="6">
        <v>437135</v>
      </c>
    </row>
    <row r="10" spans="1:4">
      <c r="A10" s="4">
        <v>6</v>
      </c>
      <c r="B10" s="5" t="s">
        <v>10</v>
      </c>
      <c r="C10" s="33"/>
      <c r="D10" s="6">
        <v>491010</v>
      </c>
    </row>
    <row r="11" spans="1:4">
      <c r="A11" s="4">
        <v>7</v>
      </c>
      <c r="B11" s="5" t="s">
        <v>11</v>
      </c>
      <c r="C11" s="33"/>
      <c r="D11" s="6">
        <v>186341</v>
      </c>
    </row>
    <row r="12" spans="1:4">
      <c r="A12" s="4">
        <v>8</v>
      </c>
      <c r="B12" s="5" t="s">
        <v>12</v>
      </c>
      <c r="C12" s="33"/>
      <c r="D12" s="6">
        <v>57200</v>
      </c>
    </row>
    <row r="13" spans="1:4">
      <c r="A13" s="4">
        <v>9</v>
      </c>
      <c r="B13" s="7" t="s">
        <v>13</v>
      </c>
      <c r="C13" s="34"/>
      <c r="D13" s="6">
        <v>4197825</v>
      </c>
    </row>
    <row r="14" spans="1:4">
      <c r="A14" s="4">
        <v>10</v>
      </c>
      <c r="B14" s="7" t="s">
        <v>14</v>
      </c>
      <c r="C14" s="34"/>
      <c r="D14" s="6">
        <v>681881</v>
      </c>
    </row>
    <row r="15" spans="1:4">
      <c r="A15" s="4">
        <v>11</v>
      </c>
      <c r="B15" s="5" t="s">
        <v>15</v>
      </c>
      <c r="C15" s="33"/>
      <c r="D15" s="6">
        <v>89054</v>
      </c>
    </row>
    <row r="16" spans="1:4">
      <c r="A16" s="8"/>
      <c r="B16" s="31" t="s">
        <v>25</v>
      </c>
      <c r="C16" s="32">
        <v>407</v>
      </c>
      <c r="D16" s="9">
        <f>SUM(D5:D15)</f>
        <v>11395360.52</v>
      </c>
    </row>
    <row r="17" spans="1:5">
      <c r="A17" s="10"/>
      <c r="B17" s="11"/>
      <c r="C17" s="11"/>
      <c r="D17" s="12"/>
    </row>
    <row r="18" spans="1:5" ht="17.25" thickBot="1">
      <c r="A18" s="13"/>
      <c r="B18" s="14" t="s">
        <v>16</v>
      </c>
      <c r="D18" s="29">
        <f>ROUND(D16/407,-1)</f>
        <v>28000</v>
      </c>
    </row>
    <row r="19" spans="1:5" ht="17.25" thickTop="1">
      <c r="A19" s="13"/>
      <c r="B19" s="14" t="s">
        <v>18</v>
      </c>
    </row>
    <row r="20" spans="1:5">
      <c r="A20" s="13"/>
      <c r="B20" s="25" t="s">
        <v>17</v>
      </c>
      <c r="D20" s="26">
        <v>3213000</v>
      </c>
    </row>
    <row r="21" spans="1:5">
      <c r="A21" s="13"/>
      <c r="B21" s="25" t="s">
        <v>19</v>
      </c>
      <c r="D21" s="26">
        <v>2978000</v>
      </c>
    </row>
    <row r="22" spans="1:5">
      <c r="A22" s="13"/>
      <c r="B22" s="25" t="s">
        <v>20</v>
      </c>
      <c r="D22" s="26">
        <v>1358000</v>
      </c>
    </row>
    <row r="23" spans="1:5">
      <c r="A23" s="13"/>
      <c r="B23" s="25" t="s">
        <v>21</v>
      </c>
      <c r="D23" s="26">
        <v>840000</v>
      </c>
    </row>
    <row r="24" spans="1:5">
      <c r="A24" s="13"/>
      <c r="B24" s="25" t="s">
        <v>22</v>
      </c>
      <c r="D24" s="26">
        <v>1000000</v>
      </c>
    </row>
    <row r="25" spans="1:5">
      <c r="A25" s="13"/>
      <c r="B25" s="25" t="s">
        <v>23</v>
      </c>
      <c r="D25" s="28">
        <v>935000</v>
      </c>
    </row>
    <row r="26" spans="1:5">
      <c r="A26" s="13"/>
      <c r="B26" s="36" t="s">
        <v>24</v>
      </c>
      <c r="C26" s="12">
        <f>ROUND(SUM(D20:D25)/28000,0)</f>
        <v>369</v>
      </c>
      <c r="D26" s="22">
        <f>SUM(D20:D25)</f>
        <v>10324000</v>
      </c>
    </row>
    <row r="27" spans="1:5">
      <c r="A27" s="13"/>
      <c r="B27" s="14" t="s">
        <v>26</v>
      </c>
      <c r="C27" s="30">
        <f>C16-C26</f>
        <v>38</v>
      </c>
      <c r="D27" s="23">
        <f>D16-D26</f>
        <v>1071360.5199999996</v>
      </c>
      <c r="E27" s="35"/>
    </row>
    <row r="28" spans="1:5">
      <c r="A28" s="13"/>
      <c r="B28" s="14"/>
      <c r="C28" s="30"/>
      <c r="D28" s="23"/>
      <c r="E28" s="35"/>
    </row>
    <row r="29" spans="1:5" ht="17.25" thickBot="1">
      <c r="A29" s="13"/>
      <c r="B29" s="15" t="s">
        <v>28</v>
      </c>
      <c r="C29" s="15"/>
      <c r="D29" s="16">
        <f>28000*38</f>
        <v>1064000</v>
      </c>
    </row>
    <row r="30" spans="1:5">
      <c r="A30" s="13"/>
      <c r="B30" s="17"/>
      <c r="C30" s="17"/>
      <c r="D30" s="5"/>
    </row>
    <row r="31" spans="1:5">
      <c r="A31" s="13"/>
      <c r="B31" s="37" t="s">
        <v>30</v>
      </c>
      <c r="C31" s="7"/>
      <c r="D31" s="19"/>
    </row>
    <row r="32" spans="1:5">
      <c r="A32" s="13"/>
      <c r="B32" s="7" t="s">
        <v>29</v>
      </c>
      <c r="C32" s="7"/>
      <c r="D32" s="19">
        <v>250000</v>
      </c>
    </row>
    <row r="33" spans="1:7">
      <c r="A33" s="13"/>
      <c r="B33" s="7" t="s">
        <v>6</v>
      </c>
      <c r="C33" s="7"/>
      <c r="D33" s="19">
        <v>150000</v>
      </c>
    </row>
    <row r="34" spans="1:7">
      <c r="A34" s="13"/>
      <c r="B34" s="7" t="s">
        <v>8</v>
      </c>
      <c r="C34" s="20"/>
      <c r="D34" s="19">
        <v>100000</v>
      </c>
    </row>
    <row r="35" spans="1:7">
      <c r="A35" s="13"/>
      <c r="B35" s="7" t="s">
        <v>9</v>
      </c>
      <c r="C35" s="20"/>
      <c r="D35" s="19">
        <v>150000</v>
      </c>
    </row>
    <row r="36" spans="1:7">
      <c r="A36" s="13"/>
      <c r="B36" s="38" t="s">
        <v>13</v>
      </c>
      <c r="C36" s="15"/>
      <c r="D36" s="27">
        <v>300000</v>
      </c>
    </row>
    <row r="37" spans="1:7">
      <c r="A37" s="13"/>
      <c r="B37" s="38" t="s">
        <v>14</v>
      </c>
      <c r="C37" s="15"/>
      <c r="D37" s="27">
        <v>114000</v>
      </c>
      <c r="G37" s="18"/>
    </row>
    <row r="38" spans="1:7" ht="17.25" thickBot="1">
      <c r="A38" s="13"/>
      <c r="D38" s="39">
        <f>SUM(D32:D37)</f>
        <v>1064000</v>
      </c>
    </row>
    <row r="39" spans="1:7" ht="17.25" thickTop="1">
      <c r="D39" s="23"/>
    </row>
    <row r="42" spans="1:7">
      <c r="B42" s="43" t="s">
        <v>32</v>
      </c>
      <c r="C42" s="43"/>
      <c r="D42" s="43"/>
      <c r="E42" s="44"/>
    </row>
    <row r="43" spans="1:7">
      <c r="B43" s="43"/>
      <c r="C43" s="43"/>
      <c r="D43" s="43"/>
      <c r="E43" s="44"/>
    </row>
    <row r="44" spans="1:7">
      <c r="B44" s="43" t="s">
        <v>33</v>
      </c>
      <c r="C44" s="43"/>
      <c r="D44" s="45">
        <v>72200</v>
      </c>
      <c r="E44" s="44"/>
    </row>
    <row r="45" spans="1:7">
      <c r="B45" s="43" t="s">
        <v>34</v>
      </c>
      <c r="C45" s="43"/>
      <c r="D45" s="45">
        <v>144000</v>
      </c>
      <c r="E45" s="44"/>
    </row>
    <row r="46" spans="1:7">
      <c r="B46" s="43" t="s">
        <v>36</v>
      </c>
      <c r="C46" s="43"/>
      <c r="D46" s="43"/>
      <c r="E46" s="44"/>
    </row>
    <row r="47" spans="1:7">
      <c r="B47" s="43" t="s">
        <v>35</v>
      </c>
      <c r="C47" s="43"/>
      <c r="D47" s="45">
        <v>192000</v>
      </c>
      <c r="E47" s="44"/>
    </row>
    <row r="48" spans="1:7">
      <c r="B48" s="46" t="s">
        <v>37</v>
      </c>
      <c r="C48" s="43"/>
      <c r="D48" s="47">
        <v>408200</v>
      </c>
      <c r="E48" s="44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2016-11-27T00:15:36Z</dcterms:modified>
</cp:coreProperties>
</file>