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hat\Downloads\"/>
    </mc:Choice>
  </mc:AlternateContent>
  <bookViews>
    <workbookView xWindow="0" yWindow="0" windowWidth="17250" windowHeight="10545"/>
  </bookViews>
  <sheets>
    <sheet name="Summary of budget" sheetId="4" r:id="rId1"/>
    <sheet name="budget for child welfare" sheetId="1" r:id="rId2"/>
    <sheet name="Higher education" sheetId="2" r:id="rId3"/>
    <sheet name="girl child education" sheetId="3" r:id="rId4"/>
  </sheets>
  <calcPr calcId="152511"/>
</workbook>
</file>

<file path=xl/calcChain.xml><?xml version="1.0" encoding="utf-8"?>
<calcChain xmlns="http://schemas.openxmlformats.org/spreadsheetml/2006/main">
  <c r="I16" i="4" l="1"/>
  <c r="I15" i="4"/>
  <c r="L13" i="4"/>
  <c r="L12" i="4"/>
  <c r="L10" i="4"/>
  <c r="L9" i="4"/>
  <c r="L6" i="4"/>
  <c r="K13" i="4"/>
  <c r="K11" i="2" l="1"/>
  <c r="K9" i="2" l="1"/>
  <c r="K7" i="2"/>
  <c r="H9" i="2"/>
  <c r="H15" i="1"/>
  <c r="H32" i="1" l="1"/>
  <c r="H7" i="2"/>
  <c r="H11" i="2" s="1"/>
  <c r="J16" i="3"/>
  <c r="I13" i="4"/>
  <c r="H22" i="1" l="1"/>
  <c r="H39" i="1" s="1"/>
  <c r="H44" i="1" s="1"/>
</calcChain>
</file>

<file path=xl/sharedStrings.xml><?xml version="1.0" encoding="utf-8"?>
<sst xmlns="http://schemas.openxmlformats.org/spreadsheetml/2006/main" count="116" uniqueCount="93">
  <si>
    <t>study materials</t>
  </si>
  <si>
    <t>BUDGET FOR CHILD WELFARE</t>
  </si>
  <si>
    <t>EDUCATION:</t>
  </si>
  <si>
    <t>HEALTH CARE:</t>
  </si>
  <si>
    <t>(fuel for car)</t>
  </si>
  <si>
    <t>MAINTENANCE:</t>
  </si>
  <si>
    <t>(covers food &amp; lodging and fees)</t>
  </si>
  <si>
    <t>BUDGET FOR GIRL CHILD EDUCATION</t>
  </si>
  <si>
    <t>turtor's honorarium</t>
  </si>
  <si>
    <t>5 girl children</t>
  </si>
  <si>
    <t>02 TUTORS</t>
  </si>
  <si>
    <t>tiffin</t>
  </si>
  <si>
    <t>books</t>
  </si>
  <si>
    <t>BREAKDOWN</t>
  </si>
  <si>
    <t>INR</t>
  </si>
  <si>
    <t>(covers major repairs, renovation of water point, electricity, telephone, benches maintenance and  petty repairing etc.)</t>
  </si>
  <si>
    <t>500 at a time</t>
  </si>
  <si>
    <t>350 per month</t>
  </si>
  <si>
    <t>60 per day</t>
  </si>
  <si>
    <t>1800 per month</t>
  </si>
  <si>
    <t>school fees</t>
  </si>
  <si>
    <t>Total</t>
  </si>
  <si>
    <t>Rekha Sarkar</t>
  </si>
  <si>
    <t>General Secretary</t>
  </si>
  <si>
    <t>Sarada Kalyan Bhandar</t>
  </si>
  <si>
    <t>Paid Volunteers</t>
  </si>
  <si>
    <t>Librarian</t>
  </si>
  <si>
    <t>Sports Teacher</t>
  </si>
  <si>
    <t>Nutritonal tiffin</t>
  </si>
  <si>
    <t>Study materials</t>
  </si>
  <si>
    <t>Uniform &amp; winter garments</t>
  </si>
  <si>
    <t>Teaching allowance</t>
  </si>
  <si>
    <t>Medicine</t>
  </si>
  <si>
    <t xml:space="preserve">Conveyance for doctors </t>
  </si>
  <si>
    <t>Maintenance</t>
  </si>
  <si>
    <t>GRAND TOTAL</t>
  </si>
  <si>
    <t>Stipend/scholarship to girl students</t>
  </si>
  <si>
    <t>Higer Education</t>
  </si>
  <si>
    <t>Child Welfare</t>
  </si>
  <si>
    <t>(a) Scholarship program</t>
  </si>
  <si>
    <t>(b) Women Education program</t>
  </si>
  <si>
    <t>Program</t>
  </si>
  <si>
    <t>Unit</t>
  </si>
  <si>
    <t>Particular</t>
  </si>
  <si>
    <t>No. of Unit</t>
  </si>
  <si>
    <t>Total Budget</t>
  </si>
  <si>
    <t>Total Unit cost per year</t>
  </si>
  <si>
    <t>PT &amp; Yoga Teacher</t>
  </si>
  <si>
    <t>Total Unit cost per month</t>
  </si>
  <si>
    <t>Remark</t>
  </si>
  <si>
    <t>Unit cost</t>
  </si>
  <si>
    <t>2000 per month</t>
  </si>
  <si>
    <t>2500 per month</t>
  </si>
  <si>
    <t>Camp expenses</t>
  </si>
  <si>
    <t>Particulars</t>
  </si>
  <si>
    <t>Budget</t>
  </si>
  <si>
    <t>HIGHER EDUCATION:</t>
  </si>
  <si>
    <t>(B)</t>
  </si>
  <si>
    <t>(A)</t>
  </si>
  <si>
    <t>Stipend/scholarship program</t>
  </si>
  <si>
    <t>Patitculars</t>
  </si>
  <si>
    <t>Unit cost per month</t>
  </si>
  <si>
    <t>BUDGET FOR HIGHER EDUCATION</t>
  </si>
  <si>
    <t>SUB-TOTAL</t>
  </si>
  <si>
    <t xml:space="preserve">SARADA KALYAN BHANDAR (SKB)'S BUDGET PROPOSAL  FOR GRANT  FROM ASHA FOR EDUCATION </t>
  </si>
  <si>
    <t>SARADA KALYAN BHANDAR (SKB)'S BUDGET PROPOSAL FOR GRANT OF FUNDS FROM ASHA FOR EDUCATION</t>
  </si>
  <si>
    <t>SARADA KALYAN BHANDAR (SKB)'S BUDGET PROPOSAL FOR GRANT OF FUNDS FROM ASHA FOR EDUCATION.</t>
  </si>
  <si>
    <t>Driver &amp; Helper (part-time)</t>
  </si>
  <si>
    <t xml:space="preserve">8000 per month </t>
  </si>
  <si>
    <t>900 per month</t>
  </si>
  <si>
    <t>1500 per month</t>
  </si>
  <si>
    <t>6000 per camp</t>
  </si>
  <si>
    <t>3000 per month</t>
  </si>
  <si>
    <t xml:space="preserve">SUMMARY OF BUDGET OF SARADA KALYAN BHANDAR BY ASHA FOR EDUCATION </t>
  </si>
  <si>
    <t>Maid for taking care of children</t>
  </si>
  <si>
    <t>*</t>
  </si>
  <si>
    <t>Due to hike of expenses in all respect for carrying their studies including school/college fees, books, study materials etc.</t>
  </si>
  <si>
    <t>1200 per tutor per month</t>
  </si>
  <si>
    <t>160 per girl children</t>
  </si>
  <si>
    <t>inspite of the fact that they dedicate more sincerely for the children of Child Welfare Centre. Hence like enhancement will encourage them to give better service.</t>
  </si>
  <si>
    <t xml:space="preserve">Tutors appointed at the Child Welfare Centre are already ill paid in compare to the remuneration they get in tutoring students outside in the township, </t>
  </si>
  <si>
    <t>* Maid in the bus for taking care of children from 3 year age group to 5 year group availing school bus for their coneyance is must for taking care of.</t>
  </si>
  <si>
    <t xml:space="preserve"> TOTAL</t>
  </si>
  <si>
    <t>CONSTRUCTION: (this year only)</t>
  </si>
  <si>
    <t>Construction of two sheds &amp; renovation of ground for meeting the deficiency of class rooms</t>
  </si>
  <si>
    <t>for 675 children of Child Welfare Centre (Estimate enclosed)</t>
  </si>
  <si>
    <t>Construction purpose</t>
  </si>
  <si>
    <t>Girl child education</t>
  </si>
  <si>
    <t>Reduced amount to keep same student count as 2017</t>
  </si>
  <si>
    <t>% Increase</t>
  </si>
  <si>
    <t>Proposed 10% Increase</t>
  </si>
  <si>
    <t>Shortfall</t>
  </si>
  <si>
    <t>Total 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</si>
</sst>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12" x14ac:knownFonts="1">
    <font>
      <sz val="12"/>
      <color theme="1"/>
      <name val="Arial Black"/>
      <family val="2"/>
    </font>
    <font>
      <sz val="12"/>
      <color theme="1"/>
      <name val="Arial Black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theme="1"/>
      <name val="Arial Narrow"/>
      <family val="2"/>
    </font>
    <font>
      <u/>
      <sz val="12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color theme="1"/>
      <name val="Arial Black"/>
      <family val="2"/>
    </font>
    <font>
      <u val="singleAccounting"/>
      <sz val="12"/>
      <color theme="1"/>
      <name val="Arial Narrow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43" fontId="3" fillId="0" borderId="0" xfId="1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0" fillId="0" borderId="0" xfId="1" applyFont="1"/>
    <xf numFmtId="43" fontId="10" fillId="0" borderId="0" xfId="1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164" fontId="3" fillId="0" borderId="0" xfId="0" applyNumberFormat="1" applyFont="1"/>
    <xf numFmtId="0" fontId="2" fillId="0" borderId="0" xfId="0" applyFont="1" applyAlignment="1">
      <alignment horizontal="center" vertical="top" wrapText="1"/>
    </xf>
    <xf numFmtId="43" fontId="2" fillId="0" borderId="0" xfId="1" applyFont="1" applyFill="1"/>
    <xf numFmtId="43" fontId="6" fillId="0" borderId="1" xfId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2" applyNumberFormat="1" applyFont="1"/>
    <xf numFmtId="10" fontId="2" fillId="0" borderId="0" xfId="2" applyNumberFormat="1" applyFont="1" applyFill="1"/>
    <xf numFmtId="10" fontId="2" fillId="0" borderId="0" xfId="2" applyNumberFormat="1" applyFont="1"/>
    <xf numFmtId="10" fontId="10" fillId="0" borderId="0" xfId="2" applyNumberFormat="1" applyFont="1"/>
    <xf numFmtId="10" fontId="6" fillId="0" borderId="1" xfId="2" applyNumberFormat="1" applyFont="1" applyBorder="1" applyAlignment="1">
      <alignment horizontal="right"/>
    </xf>
    <xf numFmtId="0" fontId="1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"/>
  <sheetViews>
    <sheetView tabSelected="1" topLeftCell="B1" workbookViewId="0">
      <selection activeCell="G5" sqref="G5"/>
    </sheetView>
  </sheetViews>
  <sheetFormatPr defaultRowHeight="19.5" x14ac:dyDescent="0.4"/>
  <cols>
    <col min="1" max="1" width="3.1796875" customWidth="1"/>
    <col min="9" max="9" width="12.26953125" bestFit="1" customWidth="1"/>
  </cols>
  <sheetData>
    <row r="2" spans="2:12" x14ac:dyDescent="0.4">
      <c r="B2" s="2" t="s">
        <v>73</v>
      </c>
      <c r="C2" s="2"/>
      <c r="D2" s="2"/>
      <c r="E2" s="2"/>
      <c r="F2" s="2"/>
      <c r="G2" s="2"/>
      <c r="H2" s="2"/>
      <c r="I2" s="2"/>
      <c r="J2" s="1"/>
      <c r="K2" s="1"/>
    </row>
    <row r="3" spans="2:12" x14ac:dyDescent="0.4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x14ac:dyDescent="0.4">
      <c r="B4" s="14" t="s">
        <v>13</v>
      </c>
      <c r="C4" s="7"/>
      <c r="D4" s="1"/>
      <c r="E4" s="1"/>
      <c r="F4" s="1"/>
      <c r="G4" s="1"/>
      <c r="H4" s="1"/>
      <c r="I4" s="31">
        <v>2018</v>
      </c>
      <c r="J4" s="32"/>
      <c r="K4" s="31">
        <v>2017</v>
      </c>
    </row>
    <row r="5" spans="2:12" s="16" customFormat="1" x14ac:dyDescent="0.4">
      <c r="B5" s="2"/>
      <c r="C5" s="2" t="s">
        <v>41</v>
      </c>
      <c r="D5" s="2"/>
      <c r="E5" s="9" t="s">
        <v>42</v>
      </c>
      <c r="F5" s="2"/>
      <c r="G5" s="9"/>
      <c r="H5" s="2"/>
      <c r="I5" s="10" t="s">
        <v>14</v>
      </c>
      <c r="J5" s="2"/>
      <c r="K5" s="10" t="s">
        <v>14</v>
      </c>
      <c r="L5" s="31" t="s">
        <v>89</v>
      </c>
    </row>
    <row r="6" spans="2:12" x14ac:dyDescent="0.4">
      <c r="B6" s="15">
        <v>1</v>
      </c>
      <c r="C6" s="1" t="s">
        <v>38</v>
      </c>
      <c r="D6" s="1"/>
      <c r="E6" s="1">
        <v>350</v>
      </c>
      <c r="F6" s="1"/>
      <c r="G6" s="1"/>
      <c r="H6" s="1"/>
      <c r="I6" s="4">
        <v>953000</v>
      </c>
      <c r="J6" s="1"/>
      <c r="K6" s="29">
        <v>924500</v>
      </c>
      <c r="L6" s="34">
        <f>(I6-K6)/K6</f>
        <v>3.0827474310438075E-2</v>
      </c>
    </row>
    <row r="7" spans="2:12" x14ac:dyDescent="0.4">
      <c r="B7" s="1"/>
      <c r="C7" s="1" t="s">
        <v>86</v>
      </c>
      <c r="D7" s="1"/>
      <c r="E7" s="1"/>
      <c r="F7" s="1"/>
      <c r="G7" s="1"/>
      <c r="H7" s="1"/>
      <c r="I7" s="4">
        <v>397500</v>
      </c>
      <c r="J7" s="1"/>
      <c r="K7" s="4"/>
      <c r="L7" s="35"/>
    </row>
    <row r="8" spans="2:12" x14ac:dyDescent="0.4">
      <c r="B8" s="15">
        <v>2</v>
      </c>
      <c r="C8" s="13" t="s">
        <v>37</v>
      </c>
      <c r="D8" s="1"/>
      <c r="E8" s="1"/>
      <c r="J8" s="1"/>
      <c r="L8" s="33"/>
    </row>
    <row r="9" spans="2:12" x14ac:dyDescent="0.4">
      <c r="B9" s="1"/>
      <c r="C9" s="1" t="s">
        <v>39</v>
      </c>
      <c r="D9" s="1"/>
      <c r="E9" s="1">
        <v>24</v>
      </c>
      <c r="F9" s="1"/>
      <c r="G9" s="1"/>
      <c r="H9" s="1"/>
      <c r="I9" s="4">
        <v>230400</v>
      </c>
      <c r="J9" s="1"/>
      <c r="K9" s="4">
        <v>216000</v>
      </c>
      <c r="L9" s="35">
        <f>(I9-K9)/K9</f>
        <v>6.6666666666666666E-2</v>
      </c>
    </row>
    <row r="10" spans="2:12" x14ac:dyDescent="0.4">
      <c r="B10" s="1"/>
      <c r="C10" s="1" t="s">
        <v>40</v>
      </c>
      <c r="D10" s="1"/>
      <c r="E10" s="1">
        <v>25</v>
      </c>
      <c r="F10" s="1"/>
      <c r="G10" s="1"/>
      <c r="H10" s="1"/>
      <c r="I10" s="4">
        <v>360000</v>
      </c>
      <c r="J10" s="1"/>
      <c r="K10" s="4">
        <v>300000</v>
      </c>
      <c r="L10" s="35">
        <f>(I10-K10)/K10</f>
        <v>0.2</v>
      </c>
    </row>
    <row r="11" spans="2:12" x14ac:dyDescent="0.4">
      <c r="B11" s="1"/>
      <c r="C11" s="1"/>
      <c r="D11" s="1"/>
      <c r="E11" s="1"/>
      <c r="F11" s="1"/>
      <c r="G11" s="1"/>
      <c r="H11" s="1"/>
      <c r="I11" s="4"/>
      <c r="J11" s="1"/>
      <c r="K11" s="4"/>
      <c r="L11" s="35"/>
    </row>
    <row r="12" spans="2:12" x14ac:dyDescent="0.4">
      <c r="B12" s="15">
        <v>3</v>
      </c>
      <c r="C12" s="1" t="s">
        <v>87</v>
      </c>
      <c r="D12" s="1"/>
      <c r="E12" s="1">
        <v>5</v>
      </c>
      <c r="F12" s="1"/>
      <c r="G12" s="8"/>
      <c r="H12" s="1"/>
      <c r="I12" s="24">
        <v>57900</v>
      </c>
      <c r="J12" s="1"/>
      <c r="K12" s="24">
        <v>53000</v>
      </c>
      <c r="L12" s="36">
        <f>(I12-K12)/K12</f>
        <v>9.2452830188679239E-2</v>
      </c>
    </row>
    <row r="13" spans="2:12" ht="20.25" thickBot="1" x14ac:dyDescent="0.45">
      <c r="B13" s="1"/>
      <c r="C13" s="1"/>
      <c r="D13" s="1"/>
      <c r="E13" s="1"/>
      <c r="F13" s="11" t="s">
        <v>92</v>
      </c>
      <c r="G13" s="7"/>
      <c r="H13" s="7"/>
      <c r="I13" s="30">
        <f>SUM(I6:I12)</f>
        <v>1998800</v>
      </c>
      <c r="J13" s="1"/>
      <c r="K13" s="30">
        <f>SUM(K6:K12)</f>
        <v>1493500</v>
      </c>
      <c r="L13" s="37">
        <f>(I13-K13)/K13</f>
        <v>0.33833277535989287</v>
      </c>
    </row>
    <row r="14" spans="2:12" ht="20.25" thickTop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2" ht="20.25" thickBot="1" x14ac:dyDescent="0.45">
      <c r="B15" s="6"/>
      <c r="C15" s="6"/>
      <c r="D15" s="6"/>
      <c r="E15" s="6"/>
      <c r="F15" s="6"/>
      <c r="G15" s="38" t="s">
        <v>90</v>
      </c>
      <c r="H15" s="6"/>
      <c r="I15" s="30">
        <f>K13*1.1</f>
        <v>1642850.0000000002</v>
      </c>
    </row>
    <row r="16" spans="2:12" ht="21" thickTop="1" thickBot="1" x14ac:dyDescent="0.45">
      <c r="B16" s="6"/>
      <c r="C16" s="6"/>
      <c r="D16" s="6"/>
      <c r="E16" s="6"/>
      <c r="F16" s="6"/>
      <c r="G16" s="38" t="s">
        <v>91</v>
      </c>
      <c r="H16" s="6"/>
      <c r="I16" s="30">
        <f>I13-I15</f>
        <v>355949.99999999977</v>
      </c>
    </row>
    <row r="17" spans="3:8" ht="20.25" thickTop="1" x14ac:dyDescent="0.4">
      <c r="H17" s="1"/>
    </row>
    <row r="18" spans="3:8" x14ac:dyDescent="0.4">
      <c r="H18" s="1"/>
    </row>
    <row r="19" spans="3:8" x14ac:dyDescent="0.4">
      <c r="C19" s="2" t="s">
        <v>22</v>
      </c>
    </row>
    <row r="20" spans="3:8" x14ac:dyDescent="0.4">
      <c r="C20" s="1" t="s">
        <v>23</v>
      </c>
    </row>
    <row r="21" spans="3:8" x14ac:dyDescent="0.4">
      <c r="C21" s="1" t="s">
        <v>24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8"/>
  <sheetViews>
    <sheetView workbookViewId="0">
      <selection activeCell="B34" sqref="B34"/>
    </sheetView>
  </sheetViews>
  <sheetFormatPr defaultRowHeight="15.75" x14ac:dyDescent="0.25"/>
  <cols>
    <col min="1" max="1" width="5" style="1" customWidth="1"/>
    <col min="2" max="2" width="2.54296875" style="1" customWidth="1"/>
    <col min="3" max="3" width="17.26953125" style="1" customWidth="1"/>
    <col min="4" max="4" width="9.08984375" style="1" customWidth="1"/>
    <col min="5" max="5" width="10.81640625" style="1" customWidth="1"/>
    <col min="6" max="16384" width="8.7265625" style="1"/>
  </cols>
  <sheetData>
    <row r="2" spans="1:9" x14ac:dyDescent="0.25">
      <c r="A2" s="3" t="s">
        <v>64</v>
      </c>
    </row>
    <row r="3" spans="1:9" x14ac:dyDescent="0.25">
      <c r="A3" s="2"/>
    </row>
    <row r="4" spans="1:9" x14ac:dyDescent="0.25">
      <c r="A4" s="2"/>
      <c r="C4" s="3" t="s">
        <v>1</v>
      </c>
    </row>
    <row r="5" spans="1:9" x14ac:dyDescent="0.25">
      <c r="A5" s="2"/>
    </row>
    <row r="6" spans="1:9" x14ac:dyDescent="0.25">
      <c r="A6" s="2"/>
      <c r="B6" s="3" t="s">
        <v>2</v>
      </c>
    </row>
    <row r="7" spans="1:9" s="17" customFormat="1" ht="33.75" customHeight="1" x14ac:dyDescent="0.4">
      <c r="B7" s="17" t="s">
        <v>43</v>
      </c>
      <c r="D7" s="17" t="s">
        <v>44</v>
      </c>
      <c r="E7" s="20" t="s">
        <v>50</v>
      </c>
      <c r="F7" s="18" t="s">
        <v>48</v>
      </c>
      <c r="G7" s="18" t="s">
        <v>46</v>
      </c>
      <c r="H7" s="17" t="s">
        <v>45</v>
      </c>
      <c r="I7" s="21" t="s">
        <v>49</v>
      </c>
    </row>
    <row r="8" spans="1:9" x14ac:dyDescent="0.25">
      <c r="B8" s="1" t="s">
        <v>31</v>
      </c>
      <c r="D8" s="15">
        <v>20</v>
      </c>
      <c r="E8" s="15" t="s">
        <v>69</v>
      </c>
      <c r="F8" s="15">
        <v>18000</v>
      </c>
      <c r="G8" s="15">
        <v>216000</v>
      </c>
      <c r="H8" s="4">
        <v>216000</v>
      </c>
    </row>
    <row r="9" spans="1:9" x14ac:dyDescent="0.25">
      <c r="E9" s="15"/>
      <c r="F9" s="15"/>
      <c r="G9" s="15"/>
      <c r="H9" s="4"/>
    </row>
    <row r="10" spans="1:9" x14ac:dyDescent="0.25">
      <c r="B10" s="13" t="s">
        <v>25</v>
      </c>
      <c r="E10" s="15"/>
      <c r="F10" s="15"/>
      <c r="G10" s="15"/>
      <c r="H10" s="4"/>
    </row>
    <row r="11" spans="1:9" x14ac:dyDescent="0.25">
      <c r="C11" s="1" t="s">
        <v>26</v>
      </c>
      <c r="D11" s="19">
        <v>1</v>
      </c>
      <c r="E11" s="15" t="s">
        <v>52</v>
      </c>
      <c r="F11" s="15">
        <v>2500</v>
      </c>
      <c r="G11" s="15">
        <v>30000</v>
      </c>
      <c r="H11" s="4"/>
    </row>
    <row r="12" spans="1:9" x14ac:dyDescent="0.25">
      <c r="C12" s="1" t="s">
        <v>47</v>
      </c>
      <c r="D12" s="15">
        <v>3</v>
      </c>
      <c r="E12" s="15" t="s">
        <v>70</v>
      </c>
      <c r="F12" s="15">
        <v>4500</v>
      </c>
      <c r="G12" s="15">
        <v>54000</v>
      </c>
      <c r="H12" s="4"/>
    </row>
    <row r="13" spans="1:9" x14ac:dyDescent="0.25">
      <c r="C13" s="1" t="s">
        <v>27</v>
      </c>
      <c r="D13" s="15">
        <v>1</v>
      </c>
      <c r="E13" s="15" t="s">
        <v>51</v>
      </c>
      <c r="F13" s="15">
        <v>2000</v>
      </c>
      <c r="G13" s="15">
        <v>24000</v>
      </c>
      <c r="H13" s="4"/>
    </row>
    <row r="14" spans="1:9" x14ac:dyDescent="0.25">
      <c r="B14" s="2"/>
      <c r="C14" s="1" t="s">
        <v>67</v>
      </c>
      <c r="D14" s="15">
        <v>2</v>
      </c>
      <c r="E14" s="15" t="s">
        <v>68</v>
      </c>
      <c r="F14" s="15">
        <v>8000</v>
      </c>
      <c r="G14" s="15">
        <v>96000</v>
      </c>
    </row>
    <row r="15" spans="1:9" s="26" customFormat="1" x14ac:dyDescent="0.25">
      <c r="B15" s="10" t="s">
        <v>75</v>
      </c>
      <c r="C15" s="26" t="s">
        <v>74</v>
      </c>
      <c r="D15" s="15">
        <v>1</v>
      </c>
      <c r="E15" s="15" t="s">
        <v>51</v>
      </c>
      <c r="F15" s="15">
        <v>2000</v>
      </c>
      <c r="G15" s="22">
        <v>24000</v>
      </c>
      <c r="H15" s="4">
        <f>SUM(G11:G15)</f>
        <v>228000</v>
      </c>
    </row>
    <row r="16" spans="1:9" x14ac:dyDescent="0.25">
      <c r="D16" s="15"/>
      <c r="G16" s="15"/>
      <c r="H16" s="4"/>
    </row>
    <row r="17" spans="2:8" x14ac:dyDescent="0.25">
      <c r="B17" s="1" t="s">
        <v>28</v>
      </c>
      <c r="D17" s="15">
        <v>350</v>
      </c>
      <c r="E17" s="15">
        <v>550</v>
      </c>
      <c r="G17" s="15">
        <v>192500</v>
      </c>
      <c r="H17" s="4">
        <v>192500</v>
      </c>
    </row>
    <row r="18" spans="2:8" x14ac:dyDescent="0.25">
      <c r="G18" s="15"/>
      <c r="H18" s="4"/>
    </row>
    <row r="19" spans="2:8" x14ac:dyDescent="0.25">
      <c r="B19" s="1" t="s">
        <v>29</v>
      </c>
      <c r="D19" s="15">
        <v>350</v>
      </c>
      <c r="E19" s="15">
        <v>200</v>
      </c>
      <c r="G19" s="15">
        <v>70000</v>
      </c>
      <c r="H19" s="4">
        <v>70000</v>
      </c>
    </row>
    <row r="20" spans="2:8" x14ac:dyDescent="0.25">
      <c r="G20" s="15"/>
      <c r="H20" s="4"/>
    </row>
    <row r="21" spans="2:8" ht="18" x14ac:dyDescent="0.4">
      <c r="B21" s="1" t="s">
        <v>30</v>
      </c>
      <c r="D21" s="15">
        <v>150</v>
      </c>
      <c r="E21" s="15">
        <v>500</v>
      </c>
      <c r="G21" s="15">
        <v>75000</v>
      </c>
      <c r="H21" s="24">
        <v>75000</v>
      </c>
    </row>
    <row r="22" spans="2:8" x14ac:dyDescent="0.25">
      <c r="G22" s="1" t="s">
        <v>63</v>
      </c>
      <c r="H22" s="5">
        <f>SUM(H8:H21)</f>
        <v>781500</v>
      </c>
    </row>
    <row r="24" spans="2:8" x14ac:dyDescent="0.25">
      <c r="B24" s="3" t="s">
        <v>3</v>
      </c>
    </row>
    <row r="26" spans="2:8" x14ac:dyDescent="0.25">
      <c r="B26" s="1" t="s">
        <v>53</v>
      </c>
      <c r="D26" s="15">
        <v>3</v>
      </c>
      <c r="E26" s="15" t="s">
        <v>71</v>
      </c>
      <c r="H26" s="4">
        <v>18000</v>
      </c>
    </row>
    <row r="27" spans="2:8" x14ac:dyDescent="0.25">
      <c r="H27" s="4"/>
    </row>
    <row r="28" spans="2:8" x14ac:dyDescent="0.25">
      <c r="B28" s="1" t="s">
        <v>32</v>
      </c>
      <c r="H28" s="4">
        <v>67500</v>
      </c>
    </row>
    <row r="29" spans="2:8" x14ac:dyDescent="0.25">
      <c r="H29" s="4"/>
    </row>
    <row r="30" spans="2:8" ht="18" x14ac:dyDescent="0.4">
      <c r="B30" s="1" t="s">
        <v>33</v>
      </c>
      <c r="E30" s="15" t="s">
        <v>72</v>
      </c>
      <c r="H30" s="24">
        <v>36000</v>
      </c>
    </row>
    <row r="31" spans="2:8" x14ac:dyDescent="0.25">
      <c r="B31" s="1" t="s">
        <v>4</v>
      </c>
      <c r="H31" s="4"/>
    </row>
    <row r="32" spans="2:8" x14ac:dyDescent="0.25">
      <c r="G32" s="1" t="s">
        <v>63</v>
      </c>
      <c r="H32" s="5">
        <f>H26+H28+H30</f>
        <v>121500</v>
      </c>
    </row>
    <row r="34" spans="2:8" x14ac:dyDescent="0.25">
      <c r="B34" s="3" t="s">
        <v>5</v>
      </c>
    </row>
    <row r="36" spans="2:8" x14ac:dyDescent="0.25">
      <c r="B36" s="1" t="s">
        <v>34</v>
      </c>
      <c r="H36" s="5">
        <v>50000</v>
      </c>
    </row>
    <row r="37" spans="2:8" x14ac:dyDescent="0.25">
      <c r="B37" s="1" t="s">
        <v>15</v>
      </c>
    </row>
    <row r="39" spans="2:8" x14ac:dyDescent="0.25">
      <c r="G39" s="2" t="s">
        <v>82</v>
      </c>
      <c r="H39" s="12">
        <f>H22+H32+H36</f>
        <v>953000</v>
      </c>
    </row>
    <row r="40" spans="2:8" x14ac:dyDescent="0.25">
      <c r="B40" s="3" t="s">
        <v>83</v>
      </c>
    </row>
    <row r="41" spans="2:8" x14ac:dyDescent="0.25">
      <c r="B41" s="1" t="s">
        <v>84</v>
      </c>
    </row>
    <row r="42" spans="2:8" x14ac:dyDescent="0.25">
      <c r="B42" s="3"/>
      <c r="D42" s="1" t="s">
        <v>85</v>
      </c>
      <c r="H42" s="4">
        <v>397500</v>
      </c>
    </row>
    <row r="43" spans="2:8" x14ac:dyDescent="0.25">
      <c r="B43" s="3"/>
    </row>
    <row r="44" spans="2:8" x14ac:dyDescent="0.25">
      <c r="B44" s="3"/>
      <c r="G44" s="1" t="s">
        <v>35</v>
      </c>
      <c r="H44" s="27">
        <f>H39+H42</f>
        <v>1350500</v>
      </c>
    </row>
    <row r="45" spans="2:8" x14ac:dyDescent="0.25">
      <c r="G45" s="2" t="s">
        <v>22</v>
      </c>
    </row>
    <row r="46" spans="2:8" x14ac:dyDescent="0.25">
      <c r="G46" s="1" t="s">
        <v>23</v>
      </c>
    </row>
    <row r="47" spans="2:8" ht="19.5" x14ac:dyDescent="0.4">
      <c r="G47" s="1" t="s">
        <v>24</v>
      </c>
      <c r="H47"/>
    </row>
    <row r="49" spans="3:8" x14ac:dyDescent="0.25">
      <c r="C49" s="28" t="s">
        <v>81</v>
      </c>
      <c r="D49" s="28"/>
      <c r="E49" s="28"/>
      <c r="F49" s="28"/>
      <c r="G49" s="28"/>
      <c r="H49" s="28"/>
    </row>
    <row r="50" spans="3:8" ht="15.75" customHeight="1" x14ac:dyDescent="0.25">
      <c r="C50" s="28"/>
      <c r="D50" s="28"/>
      <c r="E50" s="28"/>
      <c r="F50" s="28"/>
      <c r="G50" s="28"/>
      <c r="H50" s="28"/>
    </row>
    <row r="51" spans="3:8" x14ac:dyDescent="0.25">
      <c r="C51" s="28"/>
      <c r="D51" s="28"/>
      <c r="E51" s="28"/>
      <c r="F51" s="28"/>
      <c r="G51" s="28"/>
      <c r="H51" s="28"/>
    </row>
    <row r="52" spans="3:8" x14ac:dyDescent="0.25">
      <c r="C52" s="25"/>
      <c r="D52" s="25"/>
      <c r="E52" s="25"/>
      <c r="F52" s="25"/>
      <c r="G52" s="25"/>
      <c r="H52" s="25"/>
    </row>
    <row r="53" spans="3:8" x14ac:dyDescent="0.25">
      <c r="C53" s="25"/>
      <c r="D53" s="25"/>
      <c r="E53" s="25"/>
      <c r="F53" s="25"/>
      <c r="G53" s="25"/>
      <c r="H53" s="25"/>
    </row>
    <row r="54" spans="3:8" x14ac:dyDescent="0.25">
      <c r="C54" s="25"/>
      <c r="D54" s="25"/>
      <c r="E54" s="25"/>
      <c r="F54" s="25"/>
      <c r="G54" s="25"/>
      <c r="H54" s="25"/>
    </row>
    <row r="55" spans="3:8" x14ac:dyDescent="0.25">
      <c r="C55" s="25"/>
      <c r="D55" s="25"/>
      <c r="E55" s="25"/>
      <c r="F55" s="25"/>
      <c r="G55" s="25"/>
      <c r="H55" s="25"/>
    </row>
    <row r="56" spans="3:8" x14ac:dyDescent="0.25">
      <c r="C56" s="25"/>
      <c r="D56" s="25"/>
      <c r="E56" s="25"/>
      <c r="F56" s="25"/>
      <c r="G56" s="25"/>
      <c r="H56" s="25"/>
    </row>
    <row r="57" spans="3:8" x14ac:dyDescent="0.25">
      <c r="C57" s="25"/>
      <c r="D57" s="25"/>
      <c r="E57" s="25"/>
      <c r="F57" s="25"/>
      <c r="G57" s="25"/>
      <c r="H57" s="25"/>
    </row>
    <row r="58" spans="3:8" x14ac:dyDescent="0.25">
      <c r="C58" s="25"/>
      <c r="D58" s="25"/>
      <c r="E58" s="25"/>
      <c r="F58" s="25"/>
      <c r="G58" s="25"/>
      <c r="H58" s="25"/>
    </row>
  </sheetData>
  <mergeCells count="1">
    <mergeCell ref="C49:H51"/>
  </mergeCells>
  <pageMargins left="0.70866141732283505" right="0.70866141732283505" top="0.74803149606299202" bottom="0.74803149606299202" header="0.31496062992126" footer="0.31496062992126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opLeftCell="B1" workbookViewId="0">
      <selection activeCell="N6" sqref="N6"/>
    </sheetView>
  </sheetViews>
  <sheetFormatPr defaultRowHeight="19.5" x14ac:dyDescent="0.4"/>
  <cols>
    <col min="5" max="5" width="3.1796875" bestFit="1" customWidth="1"/>
    <col min="6" max="6" width="11.81640625" bestFit="1" customWidth="1"/>
    <col min="8" max="8" width="7.1796875" bestFit="1" customWidth="1"/>
    <col min="10" max="10" width="2.90625" bestFit="1" customWidth="1"/>
    <col min="11" max="11" width="10.81640625" bestFit="1" customWidth="1"/>
  </cols>
  <sheetData>
    <row r="2" spans="1:11" x14ac:dyDescent="0.4">
      <c r="A2" s="3" t="s">
        <v>65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4">
      <c r="A3" s="2"/>
      <c r="B3" s="1"/>
      <c r="C3" s="1"/>
      <c r="D3" s="1"/>
      <c r="E3" s="1"/>
      <c r="F3" s="1"/>
      <c r="G3" s="1"/>
      <c r="H3" s="1"/>
      <c r="I3" s="1"/>
      <c r="J3" s="1"/>
    </row>
    <row r="4" spans="1:11" x14ac:dyDescent="0.4">
      <c r="A4" s="2"/>
      <c r="B4" s="1"/>
      <c r="C4" s="2" t="s">
        <v>62</v>
      </c>
      <c r="D4" s="1"/>
      <c r="E4" s="1"/>
      <c r="F4" s="1"/>
      <c r="G4" s="1"/>
      <c r="H4" s="1"/>
      <c r="I4" s="1"/>
      <c r="J4" s="1"/>
    </row>
    <row r="5" spans="1:11" x14ac:dyDescent="0.4">
      <c r="A5" s="2"/>
      <c r="B5" s="3" t="s">
        <v>56</v>
      </c>
      <c r="C5" s="1"/>
      <c r="D5" s="1"/>
      <c r="E5" s="1"/>
      <c r="F5" s="1"/>
      <c r="G5" s="1"/>
      <c r="H5" s="1"/>
      <c r="I5" s="1"/>
      <c r="J5" s="2" t="s">
        <v>88</v>
      </c>
    </row>
    <row r="6" spans="1:11" s="16" customFormat="1" x14ac:dyDescent="0.4">
      <c r="A6" s="2"/>
      <c r="B6" s="3" t="s">
        <v>60</v>
      </c>
      <c r="C6" s="2"/>
      <c r="D6" s="2"/>
      <c r="E6" s="2" t="s">
        <v>42</v>
      </c>
      <c r="F6" s="2" t="s">
        <v>61</v>
      </c>
      <c r="G6" s="2"/>
      <c r="H6" s="2" t="s">
        <v>55</v>
      </c>
      <c r="I6" s="2"/>
      <c r="J6" s="2" t="s">
        <v>42</v>
      </c>
      <c r="K6" s="2" t="s">
        <v>55</v>
      </c>
    </row>
    <row r="7" spans="1:11" x14ac:dyDescent="0.4">
      <c r="A7" s="15" t="s">
        <v>58</v>
      </c>
      <c r="B7" s="1" t="s">
        <v>59</v>
      </c>
      <c r="C7" s="1"/>
      <c r="D7" s="1"/>
      <c r="E7" s="15">
        <v>30</v>
      </c>
      <c r="F7" s="15">
        <v>800</v>
      </c>
      <c r="G7" s="1"/>
      <c r="H7" s="4">
        <f>E7*F7*12</f>
        <v>288000</v>
      </c>
      <c r="I7" s="1"/>
      <c r="J7" s="1">
        <v>24</v>
      </c>
      <c r="K7" s="4">
        <f>F7*J7*12</f>
        <v>230400</v>
      </c>
    </row>
    <row r="8" spans="1:11" x14ac:dyDescent="0.4">
      <c r="A8" s="15"/>
      <c r="B8" s="1"/>
      <c r="C8" s="1"/>
      <c r="D8" s="1"/>
      <c r="E8" s="1"/>
      <c r="F8" s="1"/>
      <c r="G8" s="1"/>
      <c r="H8" s="4"/>
      <c r="I8" s="1"/>
      <c r="J8" s="1"/>
      <c r="K8" s="4"/>
    </row>
    <row r="9" spans="1:11" x14ac:dyDescent="0.4">
      <c r="A9" s="15" t="s">
        <v>57</v>
      </c>
      <c r="B9" s="1" t="s">
        <v>36</v>
      </c>
      <c r="C9" s="1"/>
      <c r="D9" s="1"/>
      <c r="E9" s="15">
        <v>30</v>
      </c>
      <c r="F9" s="15">
        <v>1200</v>
      </c>
      <c r="G9" s="1"/>
      <c r="H9" s="24">
        <f>E9*F9*12</f>
        <v>432000</v>
      </c>
      <c r="I9" s="1"/>
      <c r="J9" s="1">
        <v>25</v>
      </c>
      <c r="K9" s="24">
        <f>J9*F9*12</f>
        <v>360000</v>
      </c>
    </row>
    <row r="10" spans="1:11" x14ac:dyDescent="0.4">
      <c r="A10" s="1"/>
      <c r="B10" s="1" t="s">
        <v>6</v>
      </c>
      <c r="C10" s="1"/>
      <c r="D10" s="1"/>
      <c r="E10" s="1"/>
      <c r="F10" s="1"/>
      <c r="G10" s="1"/>
      <c r="H10" s="4"/>
      <c r="I10" s="1"/>
      <c r="J10" s="1"/>
    </row>
    <row r="11" spans="1:11" x14ac:dyDescent="0.4">
      <c r="E11" s="1" t="s">
        <v>21</v>
      </c>
      <c r="H11" s="12">
        <f>SUM(H7:H10)</f>
        <v>720000</v>
      </c>
      <c r="K11" s="12">
        <f>SUM(K7:K10)</f>
        <v>590400</v>
      </c>
    </row>
    <row r="12" spans="1:11" x14ac:dyDescent="0.4">
      <c r="G12" s="2" t="s">
        <v>22</v>
      </c>
      <c r="H12" s="1"/>
    </row>
    <row r="13" spans="1:11" x14ac:dyDescent="0.4">
      <c r="G13" s="1" t="s">
        <v>23</v>
      </c>
      <c r="H13" s="1"/>
    </row>
    <row r="14" spans="1:11" x14ac:dyDescent="0.4">
      <c r="G14" s="1" t="s">
        <v>24</v>
      </c>
    </row>
    <row r="17" spans="2:2" x14ac:dyDescent="0.4">
      <c r="B17" s="1" t="s">
        <v>76</v>
      </c>
    </row>
  </sheetData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workbookViewId="0">
      <selection activeCell="K26" sqref="K26"/>
    </sheetView>
  </sheetViews>
  <sheetFormatPr defaultRowHeight="19.5" x14ac:dyDescent="0.4"/>
  <cols>
    <col min="9" max="9" width="7.6328125" customWidth="1"/>
  </cols>
  <sheetData>
    <row r="2" spans="1:11" x14ac:dyDescent="0.4">
      <c r="A2" s="3" t="s">
        <v>66</v>
      </c>
      <c r="B2" s="1"/>
      <c r="C2" s="1"/>
      <c r="D2" s="1"/>
      <c r="E2" s="1"/>
      <c r="F2" s="1"/>
      <c r="G2" s="1"/>
      <c r="H2" s="1"/>
    </row>
    <row r="3" spans="1:11" x14ac:dyDescent="0.4">
      <c r="A3" s="2"/>
      <c r="B3" s="1"/>
      <c r="C3" s="1"/>
      <c r="D3" s="1"/>
      <c r="E3" s="1"/>
      <c r="F3" s="1"/>
      <c r="G3" s="1"/>
      <c r="H3" s="1"/>
    </row>
    <row r="4" spans="1:11" x14ac:dyDescent="0.4">
      <c r="A4" s="2"/>
      <c r="B4" s="1"/>
      <c r="C4" s="3" t="s">
        <v>7</v>
      </c>
      <c r="D4" s="1"/>
      <c r="E4" s="1"/>
      <c r="F4" s="1"/>
      <c r="G4" s="1"/>
      <c r="H4" s="1"/>
    </row>
    <row r="5" spans="1:11" s="16" customFormat="1" x14ac:dyDescent="0.4">
      <c r="A5" s="2"/>
      <c r="B5" s="2" t="s">
        <v>54</v>
      </c>
      <c r="C5" s="2"/>
      <c r="D5" s="2" t="s">
        <v>42</v>
      </c>
      <c r="E5" s="2"/>
      <c r="F5" s="2" t="s">
        <v>50</v>
      </c>
      <c r="G5" s="2"/>
      <c r="H5" s="2"/>
      <c r="J5" s="2" t="s">
        <v>55</v>
      </c>
    </row>
    <row r="6" spans="1:11" x14ac:dyDescent="0.4">
      <c r="A6" s="2"/>
      <c r="B6" s="1" t="s">
        <v>8</v>
      </c>
      <c r="C6" s="1"/>
      <c r="D6" s="1" t="s">
        <v>9</v>
      </c>
      <c r="E6" s="1"/>
      <c r="F6" s="1" t="s">
        <v>77</v>
      </c>
      <c r="G6" s="1"/>
      <c r="H6" s="1"/>
      <c r="I6" s="1" t="s">
        <v>10</v>
      </c>
      <c r="J6" s="4">
        <v>28800</v>
      </c>
      <c r="K6" s="1"/>
    </row>
    <row r="7" spans="1:11" x14ac:dyDescent="0.4">
      <c r="A7" s="1"/>
      <c r="B7" s="1"/>
      <c r="C7" s="1"/>
      <c r="D7" s="1"/>
      <c r="E7" s="1"/>
      <c r="F7" s="1"/>
      <c r="G7" s="1"/>
      <c r="H7" s="1"/>
      <c r="I7" s="1"/>
      <c r="J7" s="4"/>
      <c r="K7" s="1"/>
    </row>
    <row r="8" spans="1:11" x14ac:dyDescent="0.4">
      <c r="A8" s="1"/>
      <c r="B8" s="1" t="s">
        <v>11</v>
      </c>
      <c r="C8" s="1"/>
      <c r="D8" s="1" t="s">
        <v>9</v>
      </c>
      <c r="E8" s="1"/>
      <c r="F8" s="1" t="s">
        <v>18</v>
      </c>
      <c r="G8" s="1"/>
      <c r="H8" s="1" t="s">
        <v>19</v>
      </c>
      <c r="I8" s="1"/>
      <c r="J8" s="4">
        <v>21600</v>
      </c>
      <c r="K8" s="1"/>
    </row>
    <row r="9" spans="1:11" x14ac:dyDescent="0.4">
      <c r="A9" s="1"/>
      <c r="B9" s="1"/>
      <c r="C9" s="1"/>
      <c r="D9" s="1"/>
      <c r="E9" s="1"/>
      <c r="F9" s="1"/>
      <c r="G9" s="1"/>
      <c r="H9" s="1"/>
      <c r="I9" s="1"/>
      <c r="J9" s="4"/>
      <c r="K9" s="1"/>
    </row>
    <row r="10" spans="1:11" x14ac:dyDescent="0.4">
      <c r="B10" s="1" t="s">
        <v>0</v>
      </c>
      <c r="C10" s="1"/>
      <c r="D10" s="1" t="s">
        <v>9</v>
      </c>
      <c r="E10" s="1"/>
      <c r="F10" s="1" t="s">
        <v>17</v>
      </c>
      <c r="G10" s="1"/>
      <c r="H10" s="1"/>
      <c r="I10" s="1"/>
      <c r="J10" s="4">
        <v>4200</v>
      </c>
      <c r="K10" s="1"/>
    </row>
    <row r="11" spans="1:11" x14ac:dyDescent="0.4">
      <c r="B11" s="1"/>
      <c r="C11" s="1"/>
      <c r="D11" s="1"/>
      <c r="E11" s="1"/>
      <c r="F11" s="1"/>
      <c r="G11" s="1"/>
      <c r="H11" s="1"/>
      <c r="I11" s="1"/>
      <c r="J11" s="4"/>
      <c r="K11" s="1"/>
    </row>
    <row r="12" spans="1:11" x14ac:dyDescent="0.4">
      <c r="B12" s="1" t="s">
        <v>12</v>
      </c>
      <c r="C12" s="1"/>
      <c r="D12" s="1" t="s">
        <v>9</v>
      </c>
      <c r="E12" s="1"/>
      <c r="F12" s="1"/>
      <c r="G12" s="1"/>
      <c r="H12" s="1" t="s">
        <v>16</v>
      </c>
      <c r="I12" s="1"/>
      <c r="J12" s="4">
        <v>2500</v>
      </c>
      <c r="K12" s="1"/>
    </row>
    <row r="13" spans="1:11" x14ac:dyDescent="0.4">
      <c r="B13" s="1"/>
      <c r="C13" s="1"/>
      <c r="D13" s="1"/>
      <c r="E13" s="1"/>
      <c r="F13" s="1"/>
      <c r="G13" s="1"/>
      <c r="H13" s="1"/>
      <c r="I13" s="1"/>
      <c r="J13" s="4"/>
      <c r="K13" s="1"/>
    </row>
    <row r="14" spans="1:11" x14ac:dyDescent="0.4">
      <c r="B14" s="1" t="s">
        <v>20</v>
      </c>
      <c r="C14" s="1"/>
      <c r="D14" s="1" t="s">
        <v>9</v>
      </c>
      <c r="E14" s="1"/>
      <c r="F14" s="1" t="s">
        <v>78</v>
      </c>
      <c r="G14" s="1"/>
      <c r="J14" s="24">
        <v>800</v>
      </c>
      <c r="K14" s="1"/>
    </row>
    <row r="15" spans="1:11" x14ac:dyDescent="0.4">
      <c r="J15" s="23"/>
    </row>
    <row r="16" spans="1:11" x14ac:dyDescent="0.4">
      <c r="H16" s="1" t="s">
        <v>21</v>
      </c>
      <c r="I16" s="1"/>
      <c r="J16" s="5">
        <f>SUM(J6:J15)</f>
        <v>57900</v>
      </c>
    </row>
    <row r="18" spans="2:9" x14ac:dyDescent="0.4">
      <c r="H18" s="2" t="s">
        <v>22</v>
      </c>
      <c r="I18" s="1"/>
    </row>
    <row r="19" spans="2:9" x14ac:dyDescent="0.4">
      <c r="H19" s="1" t="s">
        <v>23</v>
      </c>
      <c r="I19" s="1"/>
    </row>
    <row r="20" spans="2:9" x14ac:dyDescent="0.4">
      <c r="H20" s="1" t="s">
        <v>24</v>
      </c>
    </row>
    <row r="22" spans="2:9" x14ac:dyDescent="0.4">
      <c r="B22" s="1" t="s">
        <v>80</v>
      </c>
    </row>
    <row r="23" spans="2:9" x14ac:dyDescent="0.4">
      <c r="B23" s="1" t="s">
        <v>79</v>
      </c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budget</vt:lpstr>
      <vt:lpstr>budget for child welfare</vt:lpstr>
      <vt:lpstr>Higher education</vt:lpstr>
      <vt:lpstr>girl child education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SUKUNTAPARIA</dc:creator>
  <cp:lastModifiedBy>Dileep Bhat</cp:lastModifiedBy>
  <cp:lastPrinted>2017-12-28T07:11:12Z</cp:lastPrinted>
  <dcterms:created xsi:type="dcterms:W3CDTF">2011-10-16T05:20:47Z</dcterms:created>
  <dcterms:modified xsi:type="dcterms:W3CDTF">2018-11-21T11:56:37Z</dcterms:modified>
</cp:coreProperties>
</file>