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<sst xmlns="http://schemas.openxmlformats.org/spreadsheetml/2006/main" count="49" uniqueCount="48">
  <si>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Conveyance</t>
  </si>
  <si>
    <t>Training and Exposure Visits</t>
  </si>
  <si>
    <t>Number of slums - 6</t>
  </si>
  <si>
    <t>Staff Training</t>
  </si>
  <si>
    <t>Exposure Visits</t>
  </si>
  <si>
    <t>Reference Books and Materials</t>
  </si>
  <si>
    <t>Local Travel of team workers</t>
  </si>
  <si>
    <t>GROSS TOTAL</t>
  </si>
  <si>
    <t>5% of the Total</t>
  </si>
  <si>
    <t>NET TOTAL</t>
  </si>
  <si>
    <t xml:space="preserve">Administrative Expenses </t>
  </si>
  <si>
    <t>RS.</t>
  </si>
  <si>
    <t>I.G. Marketing In-charge (1)</t>
  </si>
  <si>
    <t>Community Programs Coordinator (1)</t>
  </si>
  <si>
    <t>Community Programs Assisstant Coordinator (1)</t>
  </si>
  <si>
    <t xml:space="preserve">Health and Savings Field Workers (2) </t>
  </si>
  <si>
    <t>Income Enhancement Program</t>
  </si>
  <si>
    <t xml:space="preserve">    (6 youth @ Rs. 500 for 4 months)</t>
  </si>
  <si>
    <t>Rent for one stock-room of jhaadu materials (@ Rs. 1000)</t>
  </si>
  <si>
    <t>Health Program</t>
  </si>
  <si>
    <t>Savings Program</t>
  </si>
  <si>
    <t>Workshops within communities for membership strengthening</t>
  </si>
  <si>
    <t>Basic literacy training workshop for adults</t>
  </si>
  <si>
    <t xml:space="preserve">        (2 extended workshops with the women)</t>
  </si>
  <si>
    <t xml:space="preserve">Housekeeping Training  (spread over 10 weeks on cooking, </t>
  </si>
  <si>
    <t xml:space="preserve">     children's management, communications, house maintenance, electric)</t>
  </si>
  <si>
    <t>Salaries</t>
  </si>
  <si>
    <t>Sewing Trainer (4 centres @ Rs. 1000 p.m. per trainer for 6 months)</t>
  </si>
  <si>
    <t>Sewing Materials and sewing machines' maintenance</t>
  </si>
  <si>
    <t>Expenses for healthworker training (6 girls @ Rs. 1500)</t>
  </si>
  <si>
    <t xml:space="preserve">Honorarium to office management trainees </t>
  </si>
  <si>
    <t>Trainings and Workshops ( 7 Workshops @2000 per workshop)</t>
  </si>
  <si>
    <t xml:space="preserve">Incentive for selling jhadus to basti women (6 women @ 250 per month </t>
  </si>
  <si>
    <t xml:space="preserve">                 for 1 year)</t>
  </si>
  <si>
    <t>Trainings for motivators( 6 Trainings @2000 per training)</t>
  </si>
  <si>
    <t>Workshops of health groups(6 workshops@ 2000)</t>
  </si>
  <si>
    <t>Small surveys (4 Surveys @ 1000)</t>
  </si>
  <si>
    <t>Health Communication Materials (books,audio-vedio cassettes,slides,</t>
  </si>
  <si>
    <t xml:space="preserve">                  magazines etc)</t>
  </si>
  <si>
    <t>Material generation (booklets, flipcharts, community orientation material)</t>
  </si>
  <si>
    <t>Basti based health motivators (6 people @ Rs. 700)</t>
  </si>
  <si>
    <t>Medical Purchases (@ Rs. 2500 per slum)</t>
  </si>
  <si>
    <t>Materials (passbooks, registers, money boxes, etc.)</t>
  </si>
  <si>
    <t>Federated meetings' Expenses (monthly @ Rs.500 p.m.)</t>
  </si>
  <si>
    <t>Exposure visits for  community group members</t>
  </si>
  <si>
    <t xml:space="preserve">Exposure Visit for Community leaders </t>
  </si>
  <si>
    <t>Proposed Budget - Community Programs</t>
  </si>
  <si>
    <t>Year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</si>
</sst>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Times New Roman"/>
      <family val="0"/>
    </font>
    <font>
      <sz val="11"/>
      <name val="Times New Roman"/>
      <family val="0"/>
    </font>
    <font>
      <u val="single"/>
      <sz val="11"/>
      <name val="Times New Roman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workbookViewId="0" topLeftCell="A1">
      <selection activeCell="H27" sqref="H27"/>
    </sheetView>
  </sheetViews>
  <sheetFormatPr defaultColWidth="9.00390625" defaultRowHeight="15.75"/>
  <sheetData>
    <row r="1" spans="1:9" ht="15.75">
      <c r="A1" s="7" t="s">
        <v>46</v>
      </c>
      <c r="I1" s="10"/>
    </row>
    <row r="2" spans="1:9" ht="15.75">
      <c r="A2" s="7" t="s">
        <v>47</v>
      </c>
      <c r="I2" s="10"/>
    </row>
    <row r="3" spans="1:9" ht="15.75">
      <c r="A3" s="7"/>
      <c r="I3" s="10"/>
    </row>
    <row r="4" spans="1:11" ht="15.75">
      <c r="A4" s="1" t="s">
        <v>2</v>
      </c>
      <c r="B4" s="1"/>
      <c r="C4" s="1"/>
      <c r="D4" s="1"/>
      <c r="E4" s="1"/>
      <c r="F4" s="1"/>
      <c r="G4" s="1"/>
      <c r="H4" s="1"/>
      <c r="I4" s="5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5"/>
      <c r="J5" s="1"/>
      <c r="K5" s="1"/>
    </row>
    <row r="6" spans="1:11" ht="15.75">
      <c r="A6" s="3" t="s">
        <v>26</v>
      </c>
      <c r="B6" s="1"/>
      <c r="C6" s="1"/>
      <c r="D6" s="1"/>
      <c r="E6" s="1"/>
      <c r="F6" s="1"/>
      <c r="G6" s="1"/>
      <c r="H6" s="1"/>
      <c r="I6" s="5"/>
      <c r="J6" s="1"/>
      <c r="K6" s="1"/>
    </row>
    <row r="7" spans="1:11" ht="15.75">
      <c r="A7" s="1" t="s">
        <v>15</v>
      </c>
      <c r="B7" s="1"/>
      <c r="C7" s="1"/>
      <c r="D7" s="1"/>
      <c r="E7" s="1"/>
      <c r="F7" s="1"/>
      <c r="G7" s="1">
        <f>2*4000*12</f>
        <v>96000</v>
      </c>
      <c r="H7" s="1"/>
      <c r="I7" s="5"/>
      <c r="K7" s="1"/>
    </row>
    <row r="8" spans="1:11" ht="15.75">
      <c r="A8" s="1" t="s">
        <v>12</v>
      </c>
      <c r="B8" s="1"/>
      <c r="C8" s="1"/>
      <c r="D8" s="1"/>
      <c r="E8" s="1"/>
      <c r="F8" s="1"/>
      <c r="G8" s="1">
        <f>4800*12*1</f>
        <v>57600</v>
      </c>
      <c r="H8" s="1"/>
      <c r="I8" s="5"/>
      <c r="J8" s="1"/>
      <c r="K8" s="1"/>
    </row>
    <row r="9" spans="1:11" ht="15.75">
      <c r="A9" s="1" t="s">
        <v>13</v>
      </c>
      <c r="B9" s="1"/>
      <c r="C9" s="1"/>
      <c r="D9" s="1"/>
      <c r="E9" s="1"/>
      <c r="F9" s="1"/>
      <c r="G9" s="1">
        <f>1*10000*12</f>
        <v>120000</v>
      </c>
      <c r="H9" s="1"/>
      <c r="I9" s="5"/>
      <c r="J9" s="1"/>
      <c r="K9" s="1"/>
    </row>
    <row r="10" spans="1:11" ht="15.75">
      <c r="A10" s="1" t="s">
        <v>14</v>
      </c>
      <c r="B10" s="1"/>
      <c r="C10" s="1"/>
      <c r="D10" s="1"/>
      <c r="E10" s="1"/>
      <c r="F10" s="1"/>
      <c r="G10" s="1">
        <f>7400*12</f>
        <v>88800</v>
      </c>
      <c r="H10" s="1"/>
      <c r="I10" s="5"/>
      <c r="J10" s="1"/>
      <c r="K10" s="1"/>
    </row>
    <row r="11" spans="1:11" ht="15.75">
      <c r="A11" s="1" t="s">
        <v>14</v>
      </c>
      <c r="B11" s="1"/>
      <c r="C11" s="1"/>
      <c r="D11" s="1"/>
      <c r="E11" s="1"/>
      <c r="F11" s="1"/>
      <c r="G11" s="1">
        <f>5200*12</f>
        <v>62400</v>
      </c>
      <c r="H11" s="1"/>
      <c r="I11" s="5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5">
        <f>SUM(G7:G12)</f>
        <v>424800</v>
      </c>
      <c r="J12" s="1"/>
      <c r="K12" s="1"/>
    </row>
    <row r="13" spans="1:11" ht="15.75">
      <c r="A13" s="3" t="s">
        <v>0</v>
      </c>
      <c r="B13" s="1"/>
      <c r="C13" s="1"/>
      <c r="D13" s="1"/>
      <c r="E13" s="1"/>
      <c r="F13" s="1"/>
      <c r="G13" s="1"/>
      <c r="H13" s="1"/>
      <c r="I13" s="5"/>
      <c r="J13" s="1"/>
      <c r="K13" s="1"/>
    </row>
    <row r="14" spans="1:11" ht="15.75">
      <c r="A14" s="1" t="s">
        <v>6</v>
      </c>
      <c r="B14" s="1"/>
      <c r="C14" s="1"/>
      <c r="D14" s="1"/>
      <c r="E14" s="1"/>
      <c r="F14" s="1"/>
      <c r="G14" s="1">
        <f>6*800*12</f>
        <v>57600</v>
      </c>
      <c r="H14" s="1"/>
      <c r="I14" s="5">
        <f>G14</f>
        <v>57600</v>
      </c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5"/>
      <c r="J15" s="1"/>
      <c r="K15" s="1"/>
    </row>
    <row r="16" spans="1:11" ht="15.75">
      <c r="A16" s="3" t="s">
        <v>16</v>
      </c>
      <c r="B16" s="1"/>
      <c r="C16" s="1"/>
      <c r="D16" s="1"/>
      <c r="E16" s="1"/>
      <c r="F16" s="1"/>
      <c r="G16" s="1"/>
      <c r="H16" s="1"/>
      <c r="I16" s="5"/>
      <c r="J16" s="1"/>
      <c r="K16" s="1"/>
    </row>
    <row r="17" spans="1:11" ht="15.75">
      <c r="A17" s="1" t="s">
        <v>27</v>
      </c>
      <c r="B17" s="1"/>
      <c r="C17" s="1"/>
      <c r="D17" s="1"/>
      <c r="E17" s="1"/>
      <c r="F17" s="1"/>
      <c r="G17" s="1">
        <f>4*1000*6</f>
        <v>24000</v>
      </c>
      <c r="H17" s="1"/>
      <c r="I17" s="5"/>
      <c r="J17" s="1"/>
      <c r="K17" s="1"/>
    </row>
    <row r="18" spans="1:11" ht="15.75">
      <c r="A18" s="1" t="s">
        <v>28</v>
      </c>
      <c r="B18" s="1"/>
      <c r="C18" s="1"/>
      <c r="D18" s="1"/>
      <c r="E18" s="1"/>
      <c r="F18" s="1"/>
      <c r="G18" s="1">
        <v>5000</v>
      </c>
      <c r="H18" s="1"/>
      <c r="I18" s="5"/>
      <c r="J18" s="1"/>
      <c r="K18" s="1"/>
    </row>
    <row r="19" spans="1:11" ht="15.75">
      <c r="A19" s="1" t="s">
        <v>24</v>
      </c>
      <c r="B19" s="1"/>
      <c r="C19" s="1"/>
      <c r="D19" s="1"/>
      <c r="E19" s="1"/>
      <c r="F19" s="1"/>
      <c r="G19" s="1"/>
      <c r="H19" s="1"/>
      <c r="I19" s="5"/>
      <c r="J19" s="1"/>
      <c r="K19" s="1"/>
    </row>
    <row r="20" spans="1:11" ht="15.75">
      <c r="A20" s="1" t="s">
        <v>25</v>
      </c>
      <c r="B20" s="1"/>
      <c r="C20" s="1"/>
      <c r="D20" s="1"/>
      <c r="E20" s="1"/>
      <c r="F20" s="1"/>
      <c r="G20" s="1">
        <v>25000</v>
      </c>
      <c r="H20" s="1"/>
      <c r="I20" s="5"/>
      <c r="J20" s="1"/>
      <c r="K20" s="1"/>
    </row>
    <row r="21" spans="1:11" ht="15.75">
      <c r="A21" s="1" t="s">
        <v>29</v>
      </c>
      <c r="B21" s="1"/>
      <c r="C21" s="1"/>
      <c r="D21" s="1"/>
      <c r="E21" s="1"/>
      <c r="F21" s="1"/>
      <c r="G21" s="1">
        <f>6*1500</f>
        <v>9000</v>
      </c>
      <c r="H21" s="1"/>
      <c r="I21" s="5"/>
      <c r="J21" s="1"/>
      <c r="K21" s="1"/>
    </row>
    <row r="22" spans="1:11" ht="15.75">
      <c r="A22" s="1" t="s">
        <v>30</v>
      </c>
      <c r="B22" s="1"/>
      <c r="C22" s="1"/>
      <c r="D22" s="1"/>
      <c r="E22" s="1"/>
      <c r="F22" s="1"/>
      <c r="H22" s="1"/>
      <c r="I22" s="5"/>
      <c r="J22" s="1"/>
      <c r="K22" s="1"/>
    </row>
    <row r="23" spans="1:11" ht="15.75">
      <c r="A23" s="1" t="s">
        <v>17</v>
      </c>
      <c r="B23" s="1"/>
      <c r="C23" s="1"/>
      <c r="D23" s="1"/>
      <c r="E23" s="1"/>
      <c r="F23" s="1"/>
      <c r="G23" s="1">
        <f>6*500*4</f>
        <v>12000</v>
      </c>
      <c r="H23" s="1"/>
      <c r="I23" s="5"/>
      <c r="J23" s="1"/>
      <c r="K23" s="1"/>
    </row>
    <row r="24" spans="1:11" ht="15.75">
      <c r="A24" s="1" t="s">
        <v>18</v>
      </c>
      <c r="B24" s="1"/>
      <c r="C24" s="1"/>
      <c r="D24" s="1"/>
      <c r="E24" s="1"/>
      <c r="F24" s="1"/>
      <c r="G24" s="1">
        <f>1000*12</f>
        <v>12000</v>
      </c>
      <c r="H24" s="1"/>
      <c r="I24" s="5"/>
      <c r="J24" s="1"/>
      <c r="K24" s="1"/>
    </row>
    <row r="25" spans="1:11" ht="15.75">
      <c r="A25" s="1" t="s">
        <v>31</v>
      </c>
      <c r="B25" s="1"/>
      <c r="C25" s="1"/>
      <c r="D25" s="1"/>
      <c r="E25" s="1"/>
      <c r="F25" s="1"/>
      <c r="G25" s="1">
        <f>7*2000</f>
        <v>14000</v>
      </c>
      <c r="H25" s="1"/>
      <c r="I25" s="5"/>
      <c r="J25" s="1"/>
      <c r="K25" s="1"/>
    </row>
    <row r="26" spans="1:11" ht="15.75">
      <c r="A26" s="1" t="s">
        <v>32</v>
      </c>
      <c r="B26" s="1"/>
      <c r="C26" s="1"/>
      <c r="D26" s="1"/>
      <c r="E26" s="1"/>
      <c r="F26" s="1"/>
      <c r="G26" s="1">
        <f>6*250*12</f>
        <v>18000</v>
      </c>
      <c r="H26" s="1"/>
      <c r="I26" s="5"/>
      <c r="J26" s="1"/>
      <c r="K26" s="1"/>
    </row>
    <row r="27" spans="1:11" ht="15.75">
      <c r="A27" s="1" t="s">
        <v>33</v>
      </c>
      <c r="B27" s="1"/>
      <c r="C27" s="1"/>
      <c r="D27" s="1"/>
      <c r="E27" s="1"/>
      <c r="F27" s="1"/>
      <c r="G27" s="1"/>
      <c r="H27" s="1"/>
      <c r="I27" s="5">
        <f>SUM(G17:G26)</f>
        <v>119000</v>
      </c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5"/>
      <c r="J28" s="1"/>
      <c r="K28" s="1"/>
    </row>
    <row r="29" spans="1:11" ht="15.75">
      <c r="A29" s="3" t="s">
        <v>19</v>
      </c>
      <c r="B29" s="3"/>
      <c r="C29" s="1"/>
      <c r="D29" s="1"/>
      <c r="E29" s="1"/>
      <c r="F29" s="1"/>
      <c r="G29" s="1"/>
      <c r="H29" s="1"/>
      <c r="I29" s="5"/>
      <c r="J29" s="1"/>
      <c r="K29" s="1"/>
    </row>
    <row r="30" spans="1:11" ht="15.75">
      <c r="A30" s="9" t="s">
        <v>40</v>
      </c>
      <c r="B30" s="1"/>
      <c r="C30" s="1"/>
      <c r="D30" s="1"/>
      <c r="E30" s="1"/>
      <c r="F30" s="1"/>
      <c r="G30" s="1">
        <f>700*6*12</f>
        <v>50400</v>
      </c>
      <c r="H30" s="1"/>
      <c r="I30" s="5"/>
      <c r="J30" s="1"/>
      <c r="K30" s="1"/>
    </row>
    <row r="31" spans="1:11" ht="15.75">
      <c r="A31" s="9" t="s">
        <v>37</v>
      </c>
      <c r="B31" s="3"/>
      <c r="C31" s="1"/>
      <c r="D31" s="1"/>
      <c r="E31" s="1"/>
      <c r="F31" s="1"/>
      <c r="H31" s="1"/>
      <c r="I31" s="5"/>
      <c r="J31" s="1"/>
      <c r="K31" s="1"/>
    </row>
    <row r="32" spans="1:11" ht="15.75">
      <c r="A32" s="9" t="s">
        <v>38</v>
      </c>
      <c r="B32" s="3"/>
      <c r="C32" s="1"/>
      <c r="D32" s="1"/>
      <c r="E32" s="1"/>
      <c r="F32" s="1"/>
      <c r="G32" s="1">
        <v>5000</v>
      </c>
      <c r="H32" s="1"/>
      <c r="I32" s="5"/>
      <c r="J32" s="1"/>
      <c r="K32" s="1"/>
    </row>
    <row r="33" spans="1:11" ht="15.75">
      <c r="A33" s="9" t="s">
        <v>41</v>
      </c>
      <c r="B33" s="3"/>
      <c r="C33" s="1"/>
      <c r="D33" s="1"/>
      <c r="E33" s="1"/>
      <c r="F33" s="1"/>
      <c r="G33" s="1">
        <f>2500*6</f>
        <v>15000</v>
      </c>
      <c r="H33" s="1"/>
      <c r="I33" s="5"/>
      <c r="J33" s="1"/>
      <c r="K33" s="1"/>
    </row>
    <row r="34" spans="1:11" ht="15.75">
      <c r="A34" s="9" t="s">
        <v>34</v>
      </c>
      <c r="B34" s="3"/>
      <c r="C34" s="1"/>
      <c r="D34" s="1"/>
      <c r="E34" s="1"/>
      <c r="F34" s="1"/>
      <c r="G34" s="1">
        <f>6*2000</f>
        <v>12000</v>
      </c>
      <c r="H34" s="1"/>
      <c r="I34" s="5"/>
      <c r="J34" s="1"/>
      <c r="K34" s="1"/>
    </row>
    <row r="35" spans="1:11" ht="15.75">
      <c r="A35" s="9" t="s">
        <v>35</v>
      </c>
      <c r="B35" s="3"/>
      <c r="C35" s="1"/>
      <c r="D35" s="1"/>
      <c r="E35" s="1"/>
      <c r="F35" s="1"/>
      <c r="G35" s="1">
        <f>6*2000</f>
        <v>12000</v>
      </c>
      <c r="H35" s="1"/>
      <c r="I35" s="5"/>
      <c r="J35" s="1"/>
      <c r="K35" s="1"/>
    </row>
    <row r="36" spans="1:11" ht="15.75">
      <c r="A36" s="9" t="s">
        <v>36</v>
      </c>
      <c r="B36" s="3"/>
      <c r="C36" s="1"/>
      <c r="D36" s="1"/>
      <c r="E36" s="1"/>
      <c r="F36" s="1"/>
      <c r="G36" s="1">
        <f>4*1000</f>
        <v>4000</v>
      </c>
      <c r="H36" s="1"/>
      <c r="I36" s="5"/>
      <c r="J36" s="1"/>
      <c r="K36" s="1"/>
    </row>
    <row r="37" spans="1:11" ht="15.75">
      <c r="A37" s="9" t="s">
        <v>39</v>
      </c>
      <c r="B37" s="3"/>
      <c r="C37" s="1"/>
      <c r="D37" s="1"/>
      <c r="E37" s="1"/>
      <c r="F37" s="1"/>
      <c r="G37" s="1">
        <v>8000</v>
      </c>
      <c r="H37" s="1"/>
      <c r="I37" s="5"/>
      <c r="J37" s="1"/>
      <c r="K37" s="1"/>
    </row>
    <row r="38" spans="1:11" ht="15.75">
      <c r="A38" s="1"/>
      <c r="B38" s="1"/>
      <c r="C38" s="1"/>
      <c r="D38" s="1"/>
      <c r="E38" s="1"/>
      <c r="F38" s="1"/>
      <c r="G38" s="1"/>
      <c r="H38" s="1"/>
      <c r="I38" s="5">
        <f>SUM(G30:G37)</f>
        <v>106400</v>
      </c>
      <c r="J38" s="1"/>
      <c r="K38" s="1"/>
    </row>
    <row r="39" spans="1:11" ht="15.75">
      <c r="A39" s="3" t="s">
        <v>20</v>
      </c>
      <c r="B39" s="1"/>
      <c r="C39" s="1"/>
      <c r="D39" s="1"/>
      <c r="E39" s="1"/>
      <c r="F39" s="1"/>
      <c r="G39" s="1"/>
      <c r="H39" s="1"/>
      <c r="I39" s="5"/>
      <c r="J39" s="1"/>
      <c r="K39" s="1"/>
    </row>
    <row r="40" spans="1:11" ht="15.75">
      <c r="A40" s="9" t="s">
        <v>42</v>
      </c>
      <c r="B40" s="1"/>
      <c r="C40" s="1"/>
      <c r="D40" s="1"/>
      <c r="E40" s="1"/>
      <c r="F40" s="1"/>
      <c r="G40" s="1">
        <v>7000</v>
      </c>
      <c r="H40" s="1"/>
      <c r="I40" s="5"/>
      <c r="J40" s="1"/>
      <c r="K40" s="1"/>
    </row>
    <row r="41" spans="1:11" ht="15.75">
      <c r="A41" s="9" t="s">
        <v>21</v>
      </c>
      <c r="B41" s="1"/>
      <c r="C41" s="1"/>
      <c r="D41" s="1"/>
      <c r="E41" s="1"/>
      <c r="F41" s="1"/>
      <c r="G41" s="1">
        <f>500*12</f>
        <v>6000</v>
      </c>
      <c r="H41" s="1"/>
      <c r="I41" s="5"/>
      <c r="J41" s="1"/>
      <c r="K41" s="1"/>
    </row>
    <row r="42" spans="1:11" ht="15.75">
      <c r="A42" s="9"/>
      <c r="B42" s="1"/>
      <c r="C42" s="1"/>
      <c r="D42" s="1"/>
      <c r="E42" s="1"/>
      <c r="F42" s="1"/>
      <c r="G42" s="1"/>
      <c r="H42" s="1"/>
      <c r="I42" s="5"/>
      <c r="J42" s="1"/>
      <c r="K42" s="1"/>
    </row>
    <row r="43" spans="1:11" ht="15.75">
      <c r="A43" s="9" t="s">
        <v>22</v>
      </c>
      <c r="B43" s="1"/>
      <c r="C43" s="1"/>
      <c r="D43" s="1"/>
      <c r="E43" s="1"/>
      <c r="F43" s="1"/>
      <c r="G43" s="1"/>
      <c r="H43" s="1"/>
      <c r="I43" s="5"/>
      <c r="J43" s="1"/>
      <c r="K43" s="1"/>
    </row>
    <row r="44" spans="1:11" ht="15.75">
      <c r="A44" s="9" t="s">
        <v>23</v>
      </c>
      <c r="B44" s="1"/>
      <c r="C44" s="1"/>
      <c r="D44" s="1"/>
      <c r="E44" s="1"/>
      <c r="F44" s="1"/>
      <c r="G44" s="1">
        <f>2000*2</f>
        <v>4000</v>
      </c>
      <c r="H44" s="1"/>
      <c r="I44" s="5"/>
      <c r="J44" s="1"/>
      <c r="K44" s="1"/>
    </row>
    <row r="45" spans="1:11" ht="15.75">
      <c r="A45" s="9" t="s">
        <v>43</v>
      </c>
      <c r="B45" s="1"/>
      <c r="C45" s="1"/>
      <c r="D45" s="1"/>
      <c r="E45" s="1"/>
      <c r="F45" s="1"/>
      <c r="G45" s="1">
        <f>500*12</f>
        <v>6000</v>
      </c>
      <c r="H45" s="1"/>
      <c r="I45" s="5"/>
      <c r="J45" s="1"/>
      <c r="K45" s="1"/>
    </row>
    <row r="46" spans="1:11" ht="15.75">
      <c r="A46" s="9" t="s">
        <v>45</v>
      </c>
      <c r="B46" s="1"/>
      <c r="C46" s="1"/>
      <c r="D46" s="1"/>
      <c r="E46" s="1"/>
      <c r="F46" s="1"/>
      <c r="G46" s="1">
        <f>(250*3*15)+(700*15)</f>
        <v>21750</v>
      </c>
      <c r="H46" s="1"/>
      <c r="I46" s="5"/>
      <c r="J46" s="1"/>
      <c r="K46" s="1"/>
    </row>
    <row r="47" spans="1:11" ht="15.75">
      <c r="A47" s="1" t="s">
        <v>44</v>
      </c>
      <c r="B47" s="1"/>
      <c r="C47" s="1"/>
      <c r="D47" s="1"/>
      <c r="E47" s="1"/>
      <c r="F47" s="1"/>
      <c r="G47" s="1">
        <f>(250*30*2)+(30*400)</f>
        <v>27000</v>
      </c>
      <c r="H47" s="1"/>
      <c r="I47" s="5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5">
        <f>SUM(G40:G47)</f>
        <v>71750</v>
      </c>
      <c r="J48" s="1"/>
      <c r="K48" s="1"/>
    </row>
    <row r="49" spans="1:11" ht="15.75">
      <c r="A49" s="3" t="s">
        <v>1</v>
      </c>
      <c r="B49" s="1"/>
      <c r="C49" s="1"/>
      <c r="D49" s="1"/>
      <c r="E49" s="1"/>
      <c r="F49" s="1"/>
      <c r="G49" s="1"/>
      <c r="H49" s="1"/>
      <c r="I49" s="5"/>
      <c r="J49" s="1"/>
      <c r="K49" s="1"/>
    </row>
    <row r="50" spans="1:11" ht="15.75">
      <c r="A50" s="1" t="s">
        <v>3</v>
      </c>
      <c r="B50" s="1"/>
      <c r="C50" s="1"/>
      <c r="D50" s="1"/>
      <c r="E50" s="1"/>
      <c r="F50" s="1"/>
      <c r="G50" s="1">
        <f>15000</f>
        <v>15000</v>
      </c>
      <c r="H50" s="1"/>
      <c r="I50" s="5"/>
      <c r="J50" s="1"/>
      <c r="K50" s="1"/>
    </row>
    <row r="51" spans="1:11" ht="15.75">
      <c r="A51" s="1" t="s">
        <v>4</v>
      </c>
      <c r="B51" s="1"/>
      <c r="C51" s="1"/>
      <c r="D51" s="1"/>
      <c r="E51" s="1"/>
      <c r="F51" s="1"/>
      <c r="G51" s="1">
        <f>600*3*6*3</f>
        <v>32400</v>
      </c>
      <c r="H51" s="1"/>
      <c r="I51" s="5"/>
      <c r="J51" s="1"/>
      <c r="K51" s="1"/>
    </row>
    <row r="52" spans="1:11" ht="15.75">
      <c r="A52" s="1" t="s">
        <v>5</v>
      </c>
      <c r="B52" s="1"/>
      <c r="C52" s="1"/>
      <c r="D52" s="1"/>
      <c r="E52" s="1"/>
      <c r="F52" s="1"/>
      <c r="G52" s="1">
        <v>6000</v>
      </c>
      <c r="H52" s="1"/>
      <c r="I52" s="5">
        <f>SUM(G50:G52)</f>
        <v>53400</v>
      </c>
      <c r="J52" s="1"/>
      <c r="K52" s="1"/>
    </row>
    <row r="53" spans="1:11" ht="15.75">
      <c r="A53" s="1"/>
      <c r="B53" s="1"/>
      <c r="C53" s="1"/>
      <c r="D53" s="1"/>
      <c r="E53" s="1"/>
      <c r="F53" s="1"/>
      <c r="H53" s="1"/>
      <c r="I53" s="5"/>
      <c r="J53" s="1"/>
      <c r="K53" s="1"/>
    </row>
    <row r="54" spans="1:11" ht="15.75">
      <c r="A54" s="1" t="s">
        <v>9</v>
      </c>
      <c r="B54" s="1"/>
      <c r="C54" s="1"/>
      <c r="D54" s="1"/>
      <c r="E54" s="1"/>
      <c r="F54" s="1"/>
      <c r="H54" s="1"/>
      <c r="I54" s="5">
        <f>SUM(I12:I52)</f>
        <v>832950</v>
      </c>
      <c r="J54" s="1"/>
      <c r="K54" s="1"/>
    </row>
    <row r="55" spans="1:11" ht="15.75">
      <c r="A55" s="1"/>
      <c r="B55" s="1"/>
      <c r="C55" s="1"/>
      <c r="D55" s="1"/>
      <c r="E55" s="1"/>
      <c r="F55" s="1"/>
      <c r="H55" s="1"/>
      <c r="I55" s="1"/>
      <c r="J55" s="1"/>
      <c r="K55" s="1"/>
    </row>
    <row r="56" spans="1:11" ht="15.75">
      <c r="A56" s="3" t="s">
        <v>10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9" t="s">
        <v>8</v>
      </c>
      <c r="B57" s="1"/>
      <c r="C57" s="1"/>
      <c r="D57" s="1"/>
      <c r="E57" s="1"/>
      <c r="F57" s="1"/>
      <c r="G57" s="1"/>
      <c r="H57" s="1"/>
      <c r="I57" s="11">
        <f>5/100*I54</f>
        <v>41647.5</v>
      </c>
      <c r="J57" s="1"/>
      <c r="K57" s="1"/>
    </row>
    <row r="58" spans="1:11" ht="15.7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5" t="s">
        <v>7</v>
      </c>
      <c r="B59" s="1"/>
      <c r="C59" s="1"/>
      <c r="D59" s="1"/>
      <c r="E59" s="1"/>
      <c r="F59" s="1"/>
      <c r="G59" s="1"/>
      <c r="H59" s="5" t="s">
        <v>11</v>
      </c>
      <c r="I59" s="5">
        <f>SUM(I54:I57)</f>
        <v>874597.5</v>
      </c>
      <c r="J59" s="1"/>
      <c r="K59" s="1"/>
    </row>
    <row r="60" spans="1:11" ht="15.7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3"/>
      <c r="B71" s="1"/>
      <c r="C71" s="1"/>
      <c r="D71" s="1"/>
      <c r="E71" s="1"/>
      <c r="F71" s="1"/>
      <c r="G71" s="1"/>
      <c r="H71" s="2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5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9"/>
      <c r="B98" s="1"/>
      <c r="C98" s="1"/>
      <c r="D98" s="1"/>
      <c r="E98" s="1"/>
      <c r="F98" s="1"/>
      <c r="G98" s="1"/>
      <c r="H98" s="9"/>
      <c r="I98" s="5"/>
      <c r="J98" s="1"/>
      <c r="K98" s="1"/>
    </row>
    <row r="99" spans="1:11" ht="15.75">
      <c r="A99" s="9"/>
      <c r="B99" s="1"/>
      <c r="C99" s="1"/>
      <c r="D99" s="1"/>
      <c r="E99" s="1"/>
      <c r="F99" s="1"/>
      <c r="G99" s="1"/>
      <c r="H99" s="9"/>
      <c r="I99" s="1"/>
      <c r="J99" s="1"/>
      <c r="K99" s="1"/>
    </row>
    <row r="100" spans="1:11" ht="15.75">
      <c r="A100" s="9"/>
      <c r="B100" s="1"/>
      <c r="C100" s="1"/>
      <c r="D100" s="1"/>
      <c r="E100" s="1"/>
      <c r="F100" s="1"/>
      <c r="G100" s="1"/>
      <c r="H100" s="9"/>
      <c r="I100" s="1"/>
      <c r="J100" s="1"/>
      <c r="K100" s="1"/>
    </row>
    <row r="101" spans="1:11" ht="15.7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8"/>
      <c r="B106" s="1"/>
      <c r="C106" s="1"/>
      <c r="D106" s="1"/>
      <c r="E106" s="1"/>
      <c r="F106" s="1"/>
      <c r="G106" s="1"/>
      <c r="H106" s="5"/>
      <c r="I106" s="1"/>
      <c r="J106" s="1"/>
      <c r="K106" s="1"/>
    </row>
    <row r="107" spans="1:11" ht="15.7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</row>
    <row r="115" spans="1:11" ht="15.7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5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5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5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1"/>
      <c r="B146" s="1"/>
      <c r="C146" s="1"/>
      <c r="D146" s="1"/>
      <c r="E146" s="1"/>
      <c r="F146" s="1"/>
      <c r="G146" s="1"/>
      <c r="H146" s="5"/>
      <c r="I146" s="1"/>
      <c r="J146" s="1"/>
      <c r="K146" s="1"/>
    </row>
    <row r="147" spans="1:1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0:11" ht="15.75">
      <c r="J277" s="1"/>
      <c r="K277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&amp;C&amp;"Comic Sans MS,Regular"&amp;16Muskaan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Health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 Agra</dc:creator>
  <cp:keywords/>
  <dc:description/>
  <cp:lastModifiedBy>app010</cp:lastModifiedBy>
  <cp:lastPrinted>2005-03-23T11:43:36Z</cp:lastPrinted>
  <dcterms:created xsi:type="dcterms:W3CDTF">2005-01-09T14:23:48Z</dcterms:created>
  <dcterms:modified xsi:type="dcterms:W3CDTF">2005-05-17T20:07:05Z</dcterms:modified>
  <cp:category/>
  <cp:version/>
  <cp:contentType/>
  <cp:contentStatus/>
</cp:coreProperties>
</file>