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payaltiwari/Desktop/"/>
    </mc:Choice>
  </mc:AlternateContent>
  <xr:revisionPtr revIDLastSave="0" documentId="13_ncr:1_{C80C2C7F-8BA8-EF49-B13F-42CE7DCAAFC0}" xr6:coauthVersionLast="36" xr6:coauthVersionMax="36" xr10:uidLastSave="{00000000-0000-0000-0000-000000000000}"/>
  <bookViews>
    <workbookView xWindow="4580" yWindow="460" windowWidth="24220" windowHeight="16060" xr2:uid="{00000000-000D-0000-FFFF-FFFF00000000}"/>
  </bookViews>
  <sheets>
    <sheet name="Gramya Budget-2018-19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1" l="1"/>
  <c r="F48" i="1"/>
  <c r="D45" i="1" l="1"/>
  <c r="D41" i="1"/>
  <c r="D40" i="1"/>
  <c r="E38" i="1"/>
  <c r="E37" i="1"/>
  <c r="E36" i="1"/>
  <c r="E35" i="1"/>
  <c r="E34" i="1"/>
  <c r="E33" i="1"/>
  <c r="D32" i="1"/>
  <c r="E32" i="1" s="1"/>
  <c r="D25" i="1"/>
  <c r="D22" i="1"/>
  <c r="D21" i="1"/>
  <c r="D19" i="1"/>
  <c r="D13" i="1"/>
  <c r="D12" i="1"/>
  <c r="D11" i="1"/>
  <c r="D10" i="1"/>
  <c r="D9" i="1"/>
  <c r="D8" i="1"/>
  <c r="D7" i="1"/>
  <c r="D6" i="1"/>
  <c r="D5" i="1"/>
  <c r="E13" i="1"/>
  <c r="D20" i="1"/>
  <c r="E23" i="1"/>
  <c r="E31" i="1"/>
  <c r="E42" i="1"/>
  <c r="D15" i="1"/>
  <c r="E15" i="1"/>
  <c r="D17" i="1"/>
  <c r="E17" i="1" s="1"/>
  <c r="D44" i="1"/>
  <c r="E46" i="1"/>
  <c r="E48" i="1" l="1"/>
</calcChain>
</file>

<file path=xl/sharedStrings.xml><?xml version="1.0" encoding="utf-8"?>
<sst xmlns="http://schemas.openxmlformats.org/spreadsheetml/2006/main" count="85" uniqueCount="72">
  <si>
    <t>GRAMYA SANSTHAN</t>
  </si>
  <si>
    <t>S. No</t>
  </si>
  <si>
    <t>Particulars</t>
  </si>
  <si>
    <t>Details</t>
  </si>
  <si>
    <t>Amount In Rupees</t>
  </si>
  <si>
    <t>Total</t>
  </si>
  <si>
    <t>Honorarium:</t>
  </si>
  <si>
    <t>Educational Materials:</t>
  </si>
  <si>
    <t>(For 575 Students @ 275/-)</t>
  </si>
  <si>
    <t>575x275</t>
  </si>
  <si>
    <t>Playing Materials:</t>
  </si>
  <si>
    <t>( Rs. 3000 X 8 Centre)</t>
  </si>
  <si>
    <t>3000x8</t>
  </si>
  <si>
    <t>Administrative Expanses:</t>
  </si>
  <si>
    <t>1- Printing &amp; Stationary</t>
  </si>
  <si>
    <t>2500x12</t>
  </si>
  <si>
    <t>3- Travel &amp; Conveyance</t>
  </si>
  <si>
    <t>5500x12</t>
  </si>
  <si>
    <t>4- Office Rent</t>
  </si>
  <si>
    <t>5- Audit Fees</t>
  </si>
  <si>
    <t>Bal Mahotsava (Balmela):</t>
  </si>
  <si>
    <t>2- Tent</t>
  </si>
  <si>
    <t>3- Generator Set &amp; Mike Set</t>
  </si>
  <si>
    <t>4- Beding</t>
  </si>
  <si>
    <t>5- Prize for Children</t>
  </si>
  <si>
    <t>6- Conveyance</t>
  </si>
  <si>
    <t>7- Banner, Photography, Staionery, etc.</t>
  </si>
  <si>
    <t>Teachers Training</t>
  </si>
  <si>
    <r>
      <rPr>
        <b/>
        <sz val="10"/>
        <color indexed="8"/>
        <rFont val="Arial"/>
        <family val="2"/>
      </rPr>
      <t>Taat Patti (Mat</t>
    </r>
    <r>
      <rPr>
        <sz val="10"/>
        <color indexed="8"/>
        <rFont val="Arial"/>
        <family val="2"/>
      </rPr>
      <t>)</t>
    </r>
  </si>
  <si>
    <t>8 Centers</t>
  </si>
  <si>
    <t>Miscellanious Expences</t>
  </si>
  <si>
    <t>Health Mela</t>
  </si>
  <si>
    <t>Once in Year</t>
  </si>
  <si>
    <t>Creative Workshop with Youth</t>
  </si>
  <si>
    <t>Womens Day</t>
  </si>
  <si>
    <t>12</t>
  </si>
  <si>
    <t>Summer Camp</t>
  </si>
  <si>
    <t>Children Exposure</t>
  </si>
  <si>
    <t>1- Travel &amp; Conveyance</t>
  </si>
  <si>
    <t>2- Fooding</t>
  </si>
  <si>
    <t>3- Miscellanious Expences</t>
  </si>
  <si>
    <t>Staff Exposure</t>
  </si>
  <si>
    <t>1- Travel &amp; Conveyance (16 Teacher x Rs.2000 Per Person)</t>
  </si>
  <si>
    <t>16x2000</t>
  </si>
  <si>
    <t>2- Boarding &amp; Lodging (16 Teacher x Rs.1000 Per Day x 2day)</t>
  </si>
  <si>
    <r>
      <rPr>
        <b/>
        <sz val="10"/>
        <color indexed="8"/>
        <rFont val="Arial"/>
        <family val="2"/>
      </rPr>
      <t xml:space="preserve">Celebration of the Important Days/National Days </t>
    </r>
    <r>
      <rPr>
        <sz val="10"/>
        <color indexed="8"/>
        <rFont val="Arial"/>
        <family val="2"/>
      </rPr>
      <t>(Independence Day and Republic Day, Women Activism (25 Nov to 10 Dec) for organizing campaigns, rallies and other activities in the village.</t>
    </r>
  </si>
  <si>
    <t>In Rupees</t>
  </si>
  <si>
    <t>Budget for the Year 2018-19</t>
  </si>
  <si>
    <t>12 Teachers for Naugarh @ 4400/- PM</t>
  </si>
  <si>
    <t>4 Teachers for Chakia @ 4000/- PM</t>
  </si>
  <si>
    <t>Community Mobilizer @8800 /- PM</t>
  </si>
  <si>
    <t>Education Facilitator @ 8800/- PM</t>
  </si>
  <si>
    <t>Health Facilitator @ 8800 /- PM</t>
  </si>
  <si>
    <t>Women Coordinator @ 88000/- PM</t>
  </si>
  <si>
    <t>Programme Coordinator @ 16000/- PM</t>
  </si>
  <si>
    <t>Computer Teacher @ 7700/- PM</t>
  </si>
  <si>
    <t>Accountant @ 11000/- PM</t>
  </si>
  <si>
    <t>12x4400x12</t>
  </si>
  <si>
    <t>4x4000x12</t>
  </si>
  <si>
    <t>8800x12</t>
  </si>
  <si>
    <t>16000x12</t>
  </si>
  <si>
    <t>7700x12</t>
  </si>
  <si>
    <t>11000x12</t>
  </si>
  <si>
    <t>2- Postage, Telephone</t>
  </si>
  <si>
    <t>6000x12</t>
  </si>
  <si>
    <t>1- Fooding (650 Children x 80/- Per Children)</t>
  </si>
  <si>
    <t>650x80</t>
  </si>
  <si>
    <t>16 x 1700</t>
  </si>
  <si>
    <t>100x250</t>
  </si>
  <si>
    <t>100x170</t>
  </si>
  <si>
    <t>Not funded</t>
  </si>
  <si>
    <t>Amount sent in two installments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</si>
</sst>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rgb="FFFF0000"/>
      <name val="Calibr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0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right" vertical="top"/>
    </xf>
    <xf numFmtId="0" fontId="5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2" fontId="5" fillId="2" borderId="2" xfId="0" applyNumberFormat="1" applyFont="1" applyFill="1" applyBorder="1" applyAlignment="1">
      <alignment horizontal="right" vertical="top"/>
    </xf>
    <xf numFmtId="2" fontId="4" fillId="2" borderId="2" xfId="0" applyNumberFormat="1" applyFont="1" applyFill="1" applyBorder="1" applyAlignment="1">
      <alignment horizontal="right" vertical="top"/>
    </xf>
    <xf numFmtId="2" fontId="7" fillId="3" borderId="2" xfId="0" applyNumberFormat="1" applyFont="1" applyFill="1" applyBorder="1" applyAlignment="1">
      <alignment horizontal="right" vertical="center"/>
    </xf>
    <xf numFmtId="0" fontId="0" fillId="0" borderId="4" xfId="0" applyNumberFormat="1" applyFont="1" applyBorder="1" applyAlignment="1"/>
    <xf numFmtId="0" fontId="8" fillId="0" borderId="4" xfId="0" applyNumberFormat="1" applyFont="1" applyBorder="1" applyAlignment="1"/>
    <xf numFmtId="2" fontId="0" fillId="0" borderId="4" xfId="0" applyNumberFormat="1" applyFont="1" applyBorder="1" applyAlignment="1"/>
    <xf numFmtId="0" fontId="5" fillId="2" borderId="2" xfId="0" applyFont="1" applyFill="1" applyBorder="1" applyAlignment="1">
      <alignment horizontal="left" vertical="top"/>
    </xf>
    <xf numFmtId="0" fontId="0" fillId="5" borderId="0" xfId="0" applyNumberFormat="1" applyFont="1" applyFill="1" applyAlignment="1"/>
    <xf numFmtId="2" fontId="0" fillId="5" borderId="0" xfId="0" applyNumberFormat="1" applyFont="1" applyFill="1" applyAlignment="1"/>
    <xf numFmtId="2" fontId="9" fillId="2" borderId="1" xfId="0" applyNumberFormat="1" applyFont="1" applyFill="1" applyBorder="1" applyAlignment="1">
      <alignment horizontal="right" vertical="top"/>
    </xf>
    <xf numFmtId="2" fontId="4" fillId="0" borderId="2" xfId="0" applyNumberFormat="1" applyFont="1" applyFill="1" applyBorder="1" applyAlignment="1">
      <alignment horizontal="right" vertical="top"/>
    </xf>
    <xf numFmtId="49" fontId="3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49" fontId="2" fillId="6" borderId="2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7" fillId="4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BF00"/>
      <rgbColor rgb="FFA6A5A5"/>
      <rgbColor rgb="FFFFFFFF"/>
      <rgbColor rgb="FF92CF4F"/>
      <rgbColor rgb="FFFEFE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rotWithShape="0">
              <a:srgbClr val="000000">
                <a:alpha val="64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50800" rotWithShape="0">
            <a:srgbClr val="000000">
              <a:alpha val="64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tabSelected="1" topLeftCell="A28" workbookViewId="0">
      <selection activeCell="B55" sqref="B55"/>
    </sheetView>
  </sheetViews>
  <sheetFormatPr baseColWidth="10" defaultColWidth="8.83203125" defaultRowHeight="15" customHeight="1" x14ac:dyDescent="0.2"/>
  <cols>
    <col min="1" max="1" width="6.33203125" style="1" customWidth="1"/>
    <col min="2" max="2" width="52.1640625" style="1" customWidth="1"/>
    <col min="3" max="3" width="12" style="1" customWidth="1"/>
    <col min="4" max="4" width="19.33203125" style="1" customWidth="1"/>
    <col min="5" max="5" width="16.1640625" style="1" customWidth="1"/>
    <col min="6" max="6" width="19.83203125" style="1" customWidth="1"/>
    <col min="7" max="7" width="8.83203125" style="1" customWidth="1"/>
    <col min="8" max="251" width="8.83203125" customWidth="1"/>
  </cols>
  <sheetData>
    <row r="1" spans="1:7" ht="18.75" customHeight="1" x14ac:dyDescent="0.25">
      <c r="A1" s="38" t="s">
        <v>0</v>
      </c>
      <c r="B1" s="39"/>
      <c r="C1" s="39"/>
      <c r="D1" s="39"/>
      <c r="E1" s="39"/>
    </row>
    <row r="2" spans="1:7" ht="17.75" customHeight="1" x14ac:dyDescent="0.2">
      <c r="A2" s="36" t="s">
        <v>47</v>
      </c>
      <c r="B2" s="37"/>
      <c r="C2" s="37"/>
      <c r="D2" s="37"/>
      <c r="E2" s="37"/>
      <c r="F2" s="23"/>
      <c r="G2" s="23"/>
    </row>
    <row r="3" spans="1:7" ht="20.25" customHeight="1" x14ac:dyDescent="0.2">
      <c r="A3" s="31" t="s">
        <v>1</v>
      </c>
      <c r="B3" s="31" t="s">
        <v>2</v>
      </c>
      <c r="C3" s="31" t="s">
        <v>3</v>
      </c>
      <c r="D3" s="32" t="s">
        <v>4</v>
      </c>
      <c r="E3" s="33" t="s">
        <v>5</v>
      </c>
      <c r="F3" s="23"/>
      <c r="G3" s="23"/>
    </row>
    <row r="4" spans="1:7" ht="14.75" customHeight="1" x14ac:dyDescent="0.2">
      <c r="A4" s="2">
        <v>1</v>
      </c>
      <c r="B4" s="3" t="s">
        <v>6</v>
      </c>
      <c r="C4" s="4"/>
      <c r="D4" s="4"/>
      <c r="E4" s="26"/>
      <c r="F4" s="23"/>
      <c r="G4" s="23"/>
    </row>
    <row r="5" spans="1:7" ht="14.75" customHeight="1" x14ac:dyDescent="0.2">
      <c r="A5" s="5"/>
      <c r="B5" s="6" t="s">
        <v>48</v>
      </c>
      <c r="C5" s="6" t="s">
        <v>57</v>
      </c>
      <c r="D5" s="7">
        <f>12*4400*12</f>
        <v>633600</v>
      </c>
      <c r="E5" s="20"/>
      <c r="F5" s="23"/>
      <c r="G5" s="23"/>
    </row>
    <row r="6" spans="1:7" ht="14.75" customHeight="1" x14ac:dyDescent="0.2">
      <c r="A6" s="5"/>
      <c r="B6" s="6" t="s">
        <v>49</v>
      </c>
      <c r="C6" s="6" t="s">
        <v>58</v>
      </c>
      <c r="D6" s="7">
        <f>12*4000*4</f>
        <v>192000</v>
      </c>
      <c r="E6" s="20"/>
      <c r="F6" s="23"/>
      <c r="G6" s="23"/>
    </row>
    <row r="7" spans="1:7" ht="14.75" customHeight="1" x14ac:dyDescent="0.2">
      <c r="A7" s="5"/>
      <c r="B7" s="6" t="s">
        <v>50</v>
      </c>
      <c r="C7" s="6" t="s">
        <v>59</v>
      </c>
      <c r="D7" s="7">
        <f>12*8800</f>
        <v>105600</v>
      </c>
      <c r="E7" s="20"/>
      <c r="F7" s="23"/>
      <c r="G7" s="23"/>
    </row>
    <row r="8" spans="1:7" ht="14.75" customHeight="1" x14ac:dyDescent="0.2">
      <c r="A8" s="5"/>
      <c r="B8" s="6" t="s">
        <v>51</v>
      </c>
      <c r="C8" s="6" t="s">
        <v>59</v>
      </c>
      <c r="D8" s="7">
        <f>12*8800</f>
        <v>105600</v>
      </c>
      <c r="E8" s="20"/>
      <c r="F8" s="23"/>
      <c r="G8" s="23"/>
    </row>
    <row r="9" spans="1:7" ht="14.75" customHeight="1" x14ac:dyDescent="0.2">
      <c r="A9" s="5"/>
      <c r="B9" s="6" t="s">
        <v>52</v>
      </c>
      <c r="C9" s="6" t="s">
        <v>59</v>
      </c>
      <c r="D9" s="7">
        <f>12*8800</f>
        <v>105600</v>
      </c>
      <c r="E9" s="20"/>
      <c r="F9" s="23"/>
      <c r="G9" s="23"/>
    </row>
    <row r="10" spans="1:7" ht="14.75" customHeight="1" x14ac:dyDescent="0.2">
      <c r="A10" s="5"/>
      <c r="B10" s="6" t="s">
        <v>53</v>
      </c>
      <c r="C10" s="6" t="s">
        <v>59</v>
      </c>
      <c r="D10" s="7">
        <f>12*8800</f>
        <v>105600</v>
      </c>
      <c r="E10" s="20"/>
      <c r="F10" s="23"/>
      <c r="G10" s="23"/>
    </row>
    <row r="11" spans="1:7" ht="14.75" customHeight="1" x14ac:dyDescent="0.2">
      <c r="A11" s="5"/>
      <c r="B11" s="6" t="s">
        <v>54</v>
      </c>
      <c r="C11" s="6" t="s">
        <v>60</v>
      </c>
      <c r="D11" s="7">
        <f>16000*12</f>
        <v>192000</v>
      </c>
      <c r="E11" s="20"/>
      <c r="F11" s="23"/>
      <c r="G11" s="23"/>
    </row>
    <row r="12" spans="1:7" ht="14.75" customHeight="1" x14ac:dyDescent="0.2">
      <c r="A12" s="5"/>
      <c r="B12" s="6" t="s">
        <v>55</v>
      </c>
      <c r="C12" s="6" t="s">
        <v>61</v>
      </c>
      <c r="D12" s="7">
        <f>7700*12</f>
        <v>92400</v>
      </c>
      <c r="E12" s="20"/>
      <c r="F12" s="23"/>
      <c r="G12" s="23"/>
    </row>
    <row r="13" spans="1:7" ht="14.75" customHeight="1" x14ac:dyDescent="0.2">
      <c r="A13" s="5"/>
      <c r="B13" s="6" t="s">
        <v>56</v>
      </c>
      <c r="C13" s="6" t="s">
        <v>62</v>
      </c>
      <c r="D13" s="7">
        <f>11000*12</f>
        <v>132000</v>
      </c>
      <c r="E13" s="21">
        <f>SUM(D5:D13)</f>
        <v>1664400</v>
      </c>
      <c r="F13" s="23"/>
      <c r="G13" s="23"/>
    </row>
    <row r="14" spans="1:7" ht="14.75" customHeight="1" x14ac:dyDescent="0.2">
      <c r="A14" s="2">
        <v>2</v>
      </c>
      <c r="B14" s="3" t="s">
        <v>7</v>
      </c>
      <c r="C14" s="4"/>
      <c r="D14" s="7"/>
      <c r="E14" s="20"/>
      <c r="F14" s="23"/>
      <c r="G14" s="23"/>
    </row>
    <row r="15" spans="1:7" ht="14.75" customHeight="1" x14ac:dyDescent="0.2">
      <c r="A15" s="5"/>
      <c r="B15" s="6" t="s">
        <v>8</v>
      </c>
      <c r="C15" s="6" t="s">
        <v>9</v>
      </c>
      <c r="D15" s="7">
        <f>575*275</f>
        <v>158125</v>
      </c>
      <c r="E15" s="30">
        <f>SUM(D15)</f>
        <v>158125</v>
      </c>
      <c r="F15" s="23"/>
      <c r="G15" s="23"/>
    </row>
    <row r="16" spans="1:7" ht="14.75" customHeight="1" x14ac:dyDescent="0.2">
      <c r="A16" s="2">
        <v>3</v>
      </c>
      <c r="B16" s="3" t="s">
        <v>10</v>
      </c>
      <c r="C16" s="4"/>
      <c r="D16" s="7"/>
      <c r="E16" s="20"/>
      <c r="F16" s="23"/>
      <c r="G16" s="23"/>
    </row>
    <row r="17" spans="1:7" ht="14.75" customHeight="1" x14ac:dyDescent="0.2">
      <c r="A17" s="5"/>
      <c r="B17" s="6" t="s">
        <v>11</v>
      </c>
      <c r="C17" s="6" t="s">
        <v>12</v>
      </c>
      <c r="D17" s="7">
        <f>3000*8</f>
        <v>24000</v>
      </c>
      <c r="E17" s="30">
        <f>SUM(D17)</f>
        <v>24000</v>
      </c>
      <c r="F17" s="23"/>
      <c r="G17" s="23"/>
    </row>
    <row r="18" spans="1:7" ht="14.75" customHeight="1" x14ac:dyDescent="0.2">
      <c r="A18" s="2">
        <v>4</v>
      </c>
      <c r="B18" s="3" t="s">
        <v>13</v>
      </c>
      <c r="C18" s="4"/>
      <c r="D18" s="7"/>
      <c r="E18" s="20"/>
      <c r="F18" s="23"/>
      <c r="G18" s="23"/>
    </row>
    <row r="19" spans="1:7" ht="14.75" customHeight="1" x14ac:dyDescent="0.2">
      <c r="A19" s="5"/>
      <c r="B19" s="6" t="s">
        <v>14</v>
      </c>
      <c r="C19" s="6" t="s">
        <v>15</v>
      </c>
      <c r="D19" s="7">
        <f>2500*12</f>
        <v>30000</v>
      </c>
      <c r="E19" s="20"/>
      <c r="F19" s="23"/>
      <c r="G19" s="23"/>
    </row>
    <row r="20" spans="1:7" ht="14.75" customHeight="1" x14ac:dyDescent="0.2">
      <c r="A20" s="5"/>
      <c r="B20" s="6" t="s">
        <v>63</v>
      </c>
      <c r="C20" s="6" t="s">
        <v>15</v>
      </c>
      <c r="D20" s="7">
        <f>2500*12</f>
        <v>30000</v>
      </c>
      <c r="E20" s="20"/>
      <c r="F20" s="23"/>
      <c r="G20" s="23"/>
    </row>
    <row r="21" spans="1:7" ht="14.75" customHeight="1" x14ac:dyDescent="0.2">
      <c r="A21" s="5"/>
      <c r="B21" s="6" t="s">
        <v>16</v>
      </c>
      <c r="C21" s="6" t="s">
        <v>64</v>
      </c>
      <c r="D21" s="7">
        <f>6000*12</f>
        <v>72000</v>
      </c>
      <c r="E21" s="20"/>
      <c r="F21" s="23"/>
      <c r="G21" s="23"/>
    </row>
    <row r="22" spans="1:7" ht="14.75" customHeight="1" x14ac:dyDescent="0.2">
      <c r="A22" s="5"/>
      <c r="B22" s="6" t="s">
        <v>18</v>
      </c>
      <c r="C22" s="6" t="s">
        <v>17</v>
      </c>
      <c r="D22" s="7">
        <f>5500*12</f>
        <v>66000</v>
      </c>
      <c r="E22" s="20"/>
      <c r="F22" s="23"/>
      <c r="G22" s="23"/>
    </row>
    <row r="23" spans="1:7" ht="14.75" customHeight="1" x14ac:dyDescent="0.2">
      <c r="A23" s="5"/>
      <c r="B23" s="6" t="s">
        <v>19</v>
      </c>
      <c r="C23" s="4"/>
      <c r="D23" s="7">
        <v>10000</v>
      </c>
      <c r="E23" s="21">
        <f>SUM(D19:D23)</f>
        <v>208000</v>
      </c>
      <c r="F23" s="23"/>
      <c r="G23" s="23"/>
    </row>
    <row r="24" spans="1:7" ht="14.75" customHeight="1" x14ac:dyDescent="0.2">
      <c r="A24" s="2">
        <v>5</v>
      </c>
      <c r="B24" s="3" t="s">
        <v>20</v>
      </c>
      <c r="C24" s="4"/>
      <c r="D24" s="7"/>
      <c r="E24" s="20"/>
      <c r="F24" s="23"/>
      <c r="G24" s="23"/>
    </row>
    <row r="25" spans="1:7" ht="14.75" customHeight="1" x14ac:dyDescent="0.2">
      <c r="A25" s="5"/>
      <c r="B25" s="6" t="s">
        <v>65</v>
      </c>
      <c r="C25" s="6" t="s">
        <v>66</v>
      </c>
      <c r="D25" s="7">
        <f>650*80</f>
        <v>52000</v>
      </c>
      <c r="E25" s="20"/>
      <c r="F25" s="23"/>
      <c r="G25" s="23"/>
    </row>
    <row r="26" spans="1:7" ht="14.75" customHeight="1" x14ac:dyDescent="0.2">
      <c r="A26" s="5"/>
      <c r="B26" s="6" t="s">
        <v>21</v>
      </c>
      <c r="C26" s="8">
        <v>10000</v>
      </c>
      <c r="D26" s="7">
        <v>10000</v>
      </c>
      <c r="E26" s="20"/>
      <c r="F26" s="23"/>
      <c r="G26" s="23"/>
    </row>
    <row r="27" spans="1:7" ht="14.75" customHeight="1" x14ac:dyDescent="0.2">
      <c r="A27" s="5"/>
      <c r="B27" s="6" t="s">
        <v>22</v>
      </c>
      <c r="C27" s="8">
        <v>5000</v>
      </c>
      <c r="D27" s="7">
        <v>5000</v>
      </c>
      <c r="E27" s="20"/>
      <c r="F27" s="23"/>
      <c r="G27" s="23"/>
    </row>
    <row r="28" spans="1:7" ht="14.75" customHeight="1" x14ac:dyDescent="0.2">
      <c r="A28" s="5"/>
      <c r="B28" s="6" t="s">
        <v>23</v>
      </c>
      <c r="C28" s="8">
        <v>5000</v>
      </c>
      <c r="D28" s="7">
        <v>5000</v>
      </c>
      <c r="E28" s="20"/>
      <c r="F28" s="23"/>
      <c r="G28" s="23"/>
    </row>
    <row r="29" spans="1:7" ht="14.75" customHeight="1" x14ac:dyDescent="0.2">
      <c r="A29" s="5"/>
      <c r="B29" s="6" t="s">
        <v>24</v>
      </c>
      <c r="C29" s="8">
        <v>13000</v>
      </c>
      <c r="D29" s="7">
        <v>13000</v>
      </c>
      <c r="E29" s="20"/>
      <c r="F29" s="23"/>
      <c r="G29" s="23"/>
    </row>
    <row r="30" spans="1:7" ht="14.75" customHeight="1" x14ac:dyDescent="0.2">
      <c r="A30" s="5"/>
      <c r="B30" s="6" t="s">
        <v>25</v>
      </c>
      <c r="C30" s="8">
        <v>12000</v>
      </c>
      <c r="D30" s="7">
        <v>12000</v>
      </c>
      <c r="E30" s="20"/>
      <c r="F30" s="23"/>
      <c r="G30" s="23"/>
    </row>
    <row r="31" spans="1:7" ht="14.75" customHeight="1" x14ac:dyDescent="0.2">
      <c r="A31" s="5"/>
      <c r="B31" s="6" t="s">
        <v>26</v>
      </c>
      <c r="C31" s="8">
        <v>3000</v>
      </c>
      <c r="D31" s="7">
        <v>3000</v>
      </c>
      <c r="E31" s="21">
        <f>SUM(D25:D31)</f>
        <v>100000</v>
      </c>
      <c r="F31" s="23"/>
      <c r="G31" s="23"/>
    </row>
    <row r="32" spans="1:7" ht="14.75" customHeight="1" x14ac:dyDescent="0.2">
      <c r="A32" s="2">
        <v>6</v>
      </c>
      <c r="B32" s="3" t="s">
        <v>27</v>
      </c>
      <c r="C32" s="6" t="s">
        <v>67</v>
      </c>
      <c r="D32" s="7">
        <f>16*1700</f>
        <v>27200</v>
      </c>
      <c r="E32" s="21">
        <f>D32</f>
        <v>27200</v>
      </c>
      <c r="F32" s="23"/>
      <c r="G32" s="23"/>
    </row>
    <row r="33" spans="1:7" ht="14.75" customHeight="1" x14ac:dyDescent="0.2">
      <c r="A33" s="2">
        <v>7</v>
      </c>
      <c r="B33" s="3" t="s">
        <v>28</v>
      </c>
      <c r="C33" s="6" t="s">
        <v>29</v>
      </c>
      <c r="D33" s="7">
        <v>15000</v>
      </c>
      <c r="E33" s="21">
        <f t="shared" ref="E33:E38" si="0">D33</f>
        <v>15000</v>
      </c>
      <c r="F33" s="23"/>
      <c r="G33" s="23"/>
    </row>
    <row r="34" spans="1:7" ht="14.75" customHeight="1" x14ac:dyDescent="0.2">
      <c r="A34" s="2">
        <v>8</v>
      </c>
      <c r="B34" s="3" t="s">
        <v>30</v>
      </c>
      <c r="C34" s="4"/>
      <c r="D34" s="7">
        <v>10000</v>
      </c>
      <c r="E34" s="21">
        <f t="shared" si="0"/>
        <v>10000</v>
      </c>
      <c r="F34" s="23"/>
      <c r="G34" s="23"/>
    </row>
    <row r="35" spans="1:7" ht="14.75" customHeight="1" x14ac:dyDescent="0.2">
      <c r="A35" s="2">
        <v>9</v>
      </c>
      <c r="B35" s="3" t="s">
        <v>31</v>
      </c>
      <c r="C35" s="6" t="s">
        <v>32</v>
      </c>
      <c r="D35" s="7">
        <v>22000</v>
      </c>
      <c r="E35" s="21">
        <f t="shared" si="0"/>
        <v>22000</v>
      </c>
      <c r="F35" s="23"/>
      <c r="G35" s="23"/>
    </row>
    <row r="36" spans="1:7" ht="14.75" customHeight="1" x14ac:dyDescent="0.2">
      <c r="A36" s="2">
        <v>10</v>
      </c>
      <c r="B36" s="3" t="s">
        <v>33</v>
      </c>
      <c r="C36" s="4"/>
      <c r="D36" s="7">
        <v>24000</v>
      </c>
      <c r="E36" s="21">
        <f t="shared" si="0"/>
        <v>24000</v>
      </c>
      <c r="F36" s="23"/>
      <c r="G36" s="23"/>
    </row>
    <row r="37" spans="1:7" ht="14.75" customHeight="1" x14ac:dyDescent="0.2">
      <c r="A37" s="2">
        <v>11</v>
      </c>
      <c r="B37" s="3" t="s">
        <v>34</v>
      </c>
      <c r="C37" s="4"/>
      <c r="D37" s="7">
        <v>25000</v>
      </c>
      <c r="E37" s="21">
        <f t="shared" si="0"/>
        <v>25000</v>
      </c>
      <c r="F37" s="23"/>
      <c r="G37" s="23"/>
    </row>
    <row r="38" spans="1:7" ht="17.25" customHeight="1" x14ac:dyDescent="0.2">
      <c r="A38" s="9" t="s">
        <v>35</v>
      </c>
      <c r="B38" s="10" t="s">
        <v>36</v>
      </c>
      <c r="C38" s="6" t="s">
        <v>32</v>
      </c>
      <c r="D38" s="7">
        <v>30000</v>
      </c>
      <c r="E38" s="21">
        <f t="shared" si="0"/>
        <v>30000</v>
      </c>
      <c r="F38" s="23"/>
      <c r="G38" s="23"/>
    </row>
    <row r="39" spans="1:7" ht="17.25" customHeight="1" x14ac:dyDescent="0.2">
      <c r="A39" s="11">
        <v>13</v>
      </c>
      <c r="B39" s="3" t="s">
        <v>37</v>
      </c>
      <c r="C39" s="6" t="s">
        <v>32</v>
      </c>
      <c r="D39" s="7"/>
      <c r="E39" s="20"/>
      <c r="F39" s="23"/>
      <c r="G39" s="23"/>
    </row>
    <row r="40" spans="1:7" ht="17.25" customHeight="1" x14ac:dyDescent="0.2">
      <c r="A40" s="12"/>
      <c r="B40" s="13" t="s">
        <v>38</v>
      </c>
      <c r="C40" s="6" t="s">
        <v>68</v>
      </c>
      <c r="D40" s="7">
        <f>100*300</f>
        <v>30000</v>
      </c>
      <c r="E40" s="20"/>
      <c r="F40" s="23"/>
      <c r="G40" s="23"/>
    </row>
    <row r="41" spans="1:7" ht="17.25" customHeight="1" x14ac:dyDescent="0.2">
      <c r="A41" s="12"/>
      <c r="B41" s="6" t="s">
        <v>39</v>
      </c>
      <c r="C41" s="6" t="s">
        <v>69</v>
      </c>
      <c r="D41" s="7">
        <f>100*170</f>
        <v>17000</v>
      </c>
      <c r="E41" s="20"/>
      <c r="F41" s="23"/>
      <c r="G41" s="23"/>
    </row>
    <row r="42" spans="1:7" ht="17.25" customHeight="1" x14ac:dyDescent="0.2">
      <c r="A42" s="14"/>
      <c r="B42" s="13" t="s">
        <v>40</v>
      </c>
      <c r="C42" s="4"/>
      <c r="D42" s="7">
        <v>5000</v>
      </c>
      <c r="E42" s="21">
        <f>SUM(D40:D42)</f>
        <v>52000</v>
      </c>
      <c r="F42" s="23"/>
      <c r="G42" s="23"/>
    </row>
    <row r="43" spans="1:7" ht="17.25" customHeight="1" x14ac:dyDescent="0.2">
      <c r="A43" s="11">
        <v>14</v>
      </c>
      <c r="B43" s="3" t="s">
        <v>41</v>
      </c>
      <c r="C43" s="6" t="s">
        <v>32</v>
      </c>
      <c r="D43" s="7"/>
      <c r="E43" s="20"/>
      <c r="F43" s="24" t="s">
        <v>70</v>
      </c>
      <c r="G43" s="23"/>
    </row>
    <row r="44" spans="1:7" ht="17.25" customHeight="1" x14ac:dyDescent="0.2">
      <c r="A44" s="12"/>
      <c r="B44" s="13" t="s">
        <v>42</v>
      </c>
      <c r="C44" s="6" t="s">
        <v>43</v>
      </c>
      <c r="D44" s="7">
        <f>16*2000</f>
        <v>32000</v>
      </c>
      <c r="E44" s="20"/>
      <c r="F44" s="24" t="s">
        <v>70</v>
      </c>
      <c r="G44" s="23"/>
    </row>
    <row r="45" spans="1:7" ht="17.25" customHeight="1" x14ac:dyDescent="0.2">
      <c r="A45" s="12"/>
      <c r="B45" s="6" t="s">
        <v>44</v>
      </c>
      <c r="C45" s="6" t="s">
        <v>43</v>
      </c>
      <c r="D45" s="29">
        <f>16*2000</f>
        <v>32000</v>
      </c>
      <c r="E45" s="20"/>
      <c r="F45" s="24" t="s">
        <v>70</v>
      </c>
      <c r="G45" s="23"/>
    </row>
    <row r="46" spans="1:7" ht="17.25" customHeight="1" x14ac:dyDescent="0.2">
      <c r="A46" s="14"/>
      <c r="B46" s="13" t="s">
        <v>40</v>
      </c>
      <c r="C46" s="4"/>
      <c r="D46" s="7">
        <v>5000</v>
      </c>
      <c r="E46" s="21">
        <f>SUM(D44:D46)</f>
        <v>69000</v>
      </c>
      <c r="F46" s="24" t="s">
        <v>70</v>
      </c>
      <c r="G46" s="23"/>
    </row>
    <row r="47" spans="1:7" ht="51" customHeight="1" x14ac:dyDescent="0.2">
      <c r="A47" s="15">
        <v>15</v>
      </c>
      <c r="B47" s="10" t="s">
        <v>45</v>
      </c>
      <c r="C47" s="4"/>
      <c r="D47" s="7">
        <v>30000</v>
      </c>
      <c r="E47" s="21">
        <v>30000</v>
      </c>
      <c r="F47" s="23"/>
      <c r="G47" s="23"/>
    </row>
    <row r="48" spans="1:7" ht="19.5" customHeight="1" x14ac:dyDescent="0.2">
      <c r="A48" s="16"/>
      <c r="B48" s="17" t="s">
        <v>46</v>
      </c>
      <c r="C48" s="17" t="s">
        <v>5</v>
      </c>
      <c r="D48" s="18"/>
      <c r="E48" s="22">
        <f>SUM(E4:E47)</f>
        <v>2458725</v>
      </c>
      <c r="F48" s="25">
        <f>E48-E46</f>
        <v>2389725</v>
      </c>
      <c r="G48" s="23"/>
    </row>
    <row r="49" spans="1:7" ht="19.5" customHeight="1" x14ac:dyDescent="0.2">
      <c r="A49" s="19"/>
      <c r="B49" s="40" t="s">
        <v>71</v>
      </c>
      <c r="C49" s="34"/>
      <c r="D49" s="34"/>
      <c r="E49" s="35"/>
      <c r="F49" s="25">
        <f>F48/2</f>
        <v>1194862.5</v>
      </c>
      <c r="G49" s="23"/>
    </row>
    <row r="50" spans="1:7" ht="15" customHeight="1" x14ac:dyDescent="0.2">
      <c r="A50" s="27"/>
      <c r="B50" s="27"/>
      <c r="C50" s="27"/>
      <c r="D50" s="27"/>
      <c r="E50" s="28"/>
    </row>
  </sheetData>
  <mergeCells count="3">
    <mergeCell ref="B49:E49"/>
    <mergeCell ref="A2:E2"/>
    <mergeCell ref="A1:E1"/>
  </mergeCells>
  <pageMargins left="0.22" right="0" top="0.26" bottom="0.21" header="0.28000000000000003" footer="0.23"/>
  <pageSetup scale="90"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Gramya Budget-2018-19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Payal</cp:lastModifiedBy>
  <cp:lastPrinted>2018-02-16T07:07:57Z</cp:lastPrinted>
  <dcterms:created xsi:type="dcterms:W3CDTF">2018-02-16T06:48:43Z</dcterms:created>
  <dcterms:modified xsi:type="dcterms:W3CDTF">2018-08-30T17:35:04Z</dcterms:modified>
</cp:coreProperties>
</file>