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0" windowWidth="24960" windowHeight="11300" activeTab="0"/>
  </bookViews>
  <sheets>
    <sheet name="Budget" sheetId="1" r:id="rId1"/>
    <sheet name="Sheet2" sheetId="2" r:id="rId2"/>
    <sheet name="Sheet3" sheetId="3" r:id="rId3"/>
  </sheets>
  <definedNames/>
  <calcPr fullCalcOnLoad="1"/>
</workbook>
</file>

<file path=xl/sharedStrings.xml><?xml version="1.0" encoding="utf-8"?>
<sst xmlns="http://schemas.openxmlformats.org/spreadsheetml/2006/main" count="98" uniqueCount="81">
  <si>
    <t>S. No</t>
  </si>
  <si>
    <t>Particulars</t>
  </si>
  <si>
    <t>Details</t>
  </si>
  <si>
    <t>Amount In Rupees</t>
  </si>
  <si>
    <t>Total</t>
  </si>
  <si>
    <t>Honorarium:</t>
  </si>
  <si>
    <t>Educational Materials:</t>
  </si>
  <si>
    <t>Playing Materials:</t>
  </si>
  <si>
    <t>Administrative Expanses:</t>
  </si>
  <si>
    <t>Printing &amp; Stationary</t>
  </si>
  <si>
    <t>Postage, Telephone &amp; Xerox</t>
  </si>
  <si>
    <t>Travel &amp; Conveyance</t>
  </si>
  <si>
    <t>Office Rent</t>
  </si>
  <si>
    <t>2500x12</t>
  </si>
  <si>
    <t>Audit Fees</t>
  </si>
  <si>
    <t>Bal Mahotsava (Balmela):</t>
  </si>
  <si>
    <t xml:space="preserve">2- Tent </t>
  </si>
  <si>
    <t>3- Generator Set &amp; Mike Set</t>
  </si>
  <si>
    <t>5- Prize for Children</t>
  </si>
  <si>
    <t>6- Conveyance</t>
  </si>
  <si>
    <t>7- Banner, Photography, Staionery, etc.</t>
  </si>
  <si>
    <t>Teacher Training:</t>
  </si>
  <si>
    <t>15 x 1000</t>
  </si>
  <si>
    <r>
      <t>Taat Patti (Mat</t>
    </r>
    <r>
      <rPr>
        <sz val="11"/>
        <rFont val="Times New Roman"/>
        <family val="1"/>
      </rPr>
      <t>)</t>
    </r>
    <r>
      <rPr>
        <b/>
        <sz val="11"/>
        <rFont val="Times New Roman"/>
        <family val="1"/>
      </rPr>
      <t>:</t>
    </r>
  </si>
  <si>
    <t>8 Center</t>
  </si>
  <si>
    <t>Miscellanious Expences</t>
  </si>
  <si>
    <t>Health Mela</t>
  </si>
  <si>
    <t>Once in Year</t>
  </si>
  <si>
    <t>Creative Workshop with Youth</t>
  </si>
  <si>
    <t>Womens Day</t>
  </si>
  <si>
    <t>In Rupees</t>
  </si>
  <si>
    <t>12 Teachers for Nauarh @ 2500/- PM</t>
  </si>
  <si>
    <t>12x2500x12</t>
  </si>
  <si>
    <t>4x1800x12</t>
  </si>
  <si>
    <t>4650x12</t>
  </si>
  <si>
    <t>8500x12</t>
  </si>
  <si>
    <t>6000x12</t>
  </si>
  <si>
    <t>( Rs. 2500 X 8 Centre)</t>
  </si>
  <si>
    <t>2500x8</t>
  </si>
  <si>
    <t>1000x12</t>
  </si>
  <si>
    <t>1500x12</t>
  </si>
  <si>
    <t>1- Fooding (600 Children x 25/- Per Children)</t>
  </si>
  <si>
    <t>600x25</t>
  </si>
  <si>
    <t>4500x12</t>
  </si>
  <si>
    <t>GRAMYA SANSTHAN, VARANASI- 2011-12</t>
  </si>
  <si>
    <t>4 Teachers for Chakia @ 1800/- PM</t>
  </si>
  <si>
    <t>Community Mobilizer @4650 /- PM</t>
  </si>
  <si>
    <t>Education Facilitator @ 4650/- PM</t>
  </si>
  <si>
    <t>Health Facilitator @4500 /- PM</t>
  </si>
  <si>
    <t>Program Coordinator @ 8500/- PM</t>
  </si>
  <si>
    <t>Women Coordinator @4650/- PM</t>
  </si>
  <si>
    <t>Accountant @ 6000/- PM</t>
  </si>
  <si>
    <r>
      <t xml:space="preserve"> </t>
    </r>
    <r>
      <rPr>
        <sz val="11"/>
        <rFont val="Times New Roman"/>
        <family val="1"/>
      </rPr>
      <t>(For 575 Students @ 175/-)</t>
    </r>
  </si>
  <si>
    <t>575x175</t>
  </si>
  <si>
    <t>250/- increase per T</t>
  </si>
  <si>
    <t>100/- increase per T</t>
  </si>
  <si>
    <t>new line</t>
  </si>
  <si>
    <t>75 students more + 5/- increase per student</t>
  </si>
  <si>
    <t>500/- each</t>
  </si>
  <si>
    <t>100/- each</t>
  </si>
  <si>
    <t>300/- each</t>
  </si>
  <si>
    <t>-</t>
  </si>
  <si>
    <t>5/- each</t>
  </si>
  <si>
    <t>1500/-</t>
  </si>
  <si>
    <t>1000/-</t>
  </si>
  <si>
    <t>3000/-</t>
  </si>
  <si>
    <t>2000/-</t>
  </si>
  <si>
    <t>450/- each</t>
  </si>
  <si>
    <t>800/- each</t>
  </si>
  <si>
    <t>4- Bedding</t>
  </si>
  <si>
    <t>Meeting notes - 04/24/2011 
(Participants: Bindu ji, Neena &amp; Chandan)</t>
  </si>
  <si>
    <t>Asha-Chicago Chapter comments</t>
  </si>
  <si>
    <t>Can prior materials be used? (This includes notebooks, book, stationary for students. Has to be purchased every year because of wear and tear books are often not reusable)</t>
  </si>
  <si>
    <t>Can prior materials be used? (This includes carromboard, football, volleyball and some new materials are needed every year to replace the old worn out stuff). This was originally Rs 20,000 and was negotiated to Rs 10,000.</t>
  </si>
  <si>
    <t>Comparison with last year's budget (amount increase)</t>
  </si>
  <si>
    <t>How come same number of children as last year? (This is just an approximation and the actual numbers may vary)</t>
  </si>
  <si>
    <t>Is this covered under the QED proposal? (No. This includes follow up for teacher trained under the QED grant)</t>
  </si>
  <si>
    <t>Can prior material be reused? (No. Carpets get worned out after one time use)</t>
  </si>
  <si>
    <t>What does this include? (staff meeting, 26th january function etc.)</t>
  </si>
  <si>
    <t>Last years leftover? (No leftovers from last year)</t>
  </si>
  <si>
    <t xml:space="preserve">1. CDO had promised school building 3 yrs ago worth 1lakh but this hasn't materialized yet
2. Power hierarchy: Commissioner -&gt; DM -&gt; CDO 
3. SInce this is a naxal area so Gramya should have received some help from govt. Bindu ji asked for help with books and all but that didn't happen because of beuracracy.
4. Neena and Chandan talked about the idea of self-sustainability and reaching out to coroporates in the area. There are no corporates near the area that Bindu ji is aware of but she was open to the idea. She had submitted a grant proposal to Tata Education and Development trust about a year back but has not heard back from them. (She is open to the idea of reaching out to other organizations but lacks the resources e.g. manpower, time, contacts, etc... We should help her in this regard)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</si>
</sst>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5">
    <font>
      <sz val="11"/>
      <color theme="1"/>
      <name val="Calibri"/>
      <family val="2"/>
    </font>
    <font>
      <sz val="12"/>
      <color indexed="8"/>
      <name val="Calibri"/>
      <family val="2"/>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Times New Roman"/>
      <family val="1"/>
    </font>
    <font>
      <b/>
      <sz val="9"/>
      <name val="Arial"/>
      <family val="2"/>
    </font>
    <font>
      <sz val="9"/>
      <name val="Arial"/>
      <family val="0"/>
    </font>
    <font>
      <b/>
      <sz val="11"/>
      <name val="Times New Roman"/>
      <family val="1"/>
    </font>
    <font>
      <sz val="11"/>
      <name val="Times New Roman"/>
      <family val="1"/>
    </font>
    <font>
      <sz val="10"/>
      <name val="Times New Roman"/>
      <family val="1"/>
    </font>
    <font>
      <sz val="9"/>
      <color indexed="8"/>
      <name val="Arial"/>
      <family val="2"/>
    </font>
    <font>
      <b/>
      <sz val="10"/>
      <name val="Arial"/>
      <family val="2"/>
    </font>
    <font>
      <sz val="11"/>
      <color indexed="8"/>
      <name val="Times New Roman"/>
      <family val="1"/>
    </font>
    <font>
      <sz val="10"/>
      <color indexed="9"/>
      <name val="Arial"/>
      <family val="2"/>
    </font>
    <font>
      <sz val="8"/>
      <name val="Calibri"/>
      <family val="2"/>
    </font>
    <font>
      <b/>
      <sz val="10"/>
      <color indexed="8"/>
      <name val="Arial"/>
      <family val="0"/>
    </font>
    <font>
      <u val="single"/>
      <sz val="11"/>
      <color indexed="12"/>
      <name val="Calibri"/>
      <family val="2"/>
    </font>
    <font>
      <u val="single"/>
      <sz val="11"/>
      <color indexed="20"/>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name val="Arial"/>
      <family val="2"/>
    </font>
    <font>
      <b/>
      <sz val="11"/>
      <color theme="1"/>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0"/>
        <bgColor indexed="64"/>
      </patternFill>
    </fill>
    <fill>
      <patternFill patternType="solid">
        <fgColor theme="0"/>
        <bgColor indexed="64"/>
      </patternFill>
    </fill>
    <fill>
      <patternFill patternType="solid">
        <fgColor rgb="FFCC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10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3" fillId="3" borderId="0" applyNumberFormat="0" applyBorder="0" applyAlignment="0" applyProtection="0"/>
    <xf numFmtId="0" fontId="46" fillId="4" borderId="0" applyNumberFormat="0" applyBorder="0" applyAlignment="0" applyProtection="0"/>
    <xf numFmtId="0" fontId="3" fillId="5" borderId="0" applyNumberFormat="0" applyBorder="0" applyAlignment="0" applyProtection="0"/>
    <xf numFmtId="0" fontId="46" fillId="6" borderId="0" applyNumberFormat="0" applyBorder="0" applyAlignment="0" applyProtection="0"/>
    <xf numFmtId="0" fontId="3" fillId="7" borderId="0" applyNumberFormat="0" applyBorder="0" applyAlignment="0" applyProtection="0"/>
    <xf numFmtId="0" fontId="46" fillId="8" borderId="0" applyNumberFormat="0" applyBorder="0" applyAlignment="0" applyProtection="0"/>
    <xf numFmtId="0" fontId="3" fillId="9" borderId="0" applyNumberFormat="0" applyBorder="0" applyAlignment="0" applyProtection="0"/>
    <xf numFmtId="0" fontId="46" fillId="10" borderId="0" applyNumberFormat="0" applyBorder="0" applyAlignment="0" applyProtection="0"/>
    <xf numFmtId="0" fontId="3" fillId="11" borderId="0" applyNumberFormat="0" applyBorder="0" applyAlignment="0" applyProtection="0"/>
    <xf numFmtId="0" fontId="46" fillId="12" borderId="0" applyNumberFormat="0" applyBorder="0" applyAlignment="0" applyProtection="0"/>
    <xf numFmtId="0" fontId="3" fillId="13" borderId="0" applyNumberFormat="0" applyBorder="0" applyAlignment="0" applyProtection="0"/>
    <xf numFmtId="0" fontId="46" fillId="14" borderId="0" applyNumberFormat="0" applyBorder="0" applyAlignment="0" applyProtection="0"/>
    <xf numFmtId="0" fontId="3" fillId="15" borderId="0" applyNumberFormat="0" applyBorder="0" applyAlignment="0" applyProtection="0"/>
    <xf numFmtId="0" fontId="46" fillId="16" borderId="0" applyNumberFormat="0" applyBorder="0" applyAlignment="0" applyProtection="0"/>
    <xf numFmtId="0" fontId="3" fillId="17" borderId="0" applyNumberFormat="0" applyBorder="0" applyAlignment="0" applyProtection="0"/>
    <xf numFmtId="0" fontId="46" fillId="18" borderId="0" applyNumberFormat="0" applyBorder="0" applyAlignment="0" applyProtection="0"/>
    <xf numFmtId="0" fontId="3" fillId="19" borderId="0" applyNumberFormat="0" applyBorder="0" applyAlignment="0" applyProtection="0"/>
    <xf numFmtId="0" fontId="46" fillId="20" borderId="0" applyNumberFormat="0" applyBorder="0" applyAlignment="0" applyProtection="0"/>
    <xf numFmtId="0" fontId="3" fillId="9" borderId="0" applyNumberFormat="0" applyBorder="0" applyAlignment="0" applyProtection="0"/>
    <xf numFmtId="0" fontId="46" fillId="21" borderId="0" applyNumberFormat="0" applyBorder="0" applyAlignment="0" applyProtection="0"/>
    <xf numFmtId="0" fontId="3" fillId="15" borderId="0" applyNumberFormat="0" applyBorder="0" applyAlignment="0" applyProtection="0"/>
    <xf numFmtId="0" fontId="46" fillId="22" borderId="0" applyNumberFormat="0" applyBorder="0" applyAlignment="0" applyProtection="0"/>
    <xf numFmtId="0" fontId="3" fillId="23" borderId="0" applyNumberFormat="0" applyBorder="0" applyAlignment="0" applyProtection="0"/>
    <xf numFmtId="0" fontId="47" fillId="24" borderId="0" applyNumberFormat="0" applyBorder="0" applyAlignment="0" applyProtection="0"/>
    <xf numFmtId="0" fontId="4" fillId="25" borderId="0" applyNumberFormat="0" applyBorder="0" applyAlignment="0" applyProtection="0"/>
    <xf numFmtId="0" fontId="47" fillId="26" borderId="0" applyNumberFormat="0" applyBorder="0" applyAlignment="0" applyProtection="0"/>
    <xf numFmtId="0" fontId="4" fillId="17" borderId="0" applyNumberFormat="0" applyBorder="0" applyAlignment="0" applyProtection="0"/>
    <xf numFmtId="0" fontId="47" fillId="27" borderId="0" applyNumberFormat="0" applyBorder="0" applyAlignment="0" applyProtection="0"/>
    <xf numFmtId="0" fontId="4" fillId="19" borderId="0" applyNumberFormat="0" applyBorder="0" applyAlignment="0" applyProtection="0"/>
    <xf numFmtId="0" fontId="47" fillId="28" borderId="0" applyNumberFormat="0" applyBorder="0" applyAlignment="0" applyProtection="0"/>
    <xf numFmtId="0" fontId="4" fillId="29" borderId="0" applyNumberFormat="0" applyBorder="0" applyAlignment="0" applyProtection="0"/>
    <xf numFmtId="0" fontId="47" fillId="30" borderId="0" applyNumberFormat="0" applyBorder="0" applyAlignment="0" applyProtection="0"/>
    <xf numFmtId="0" fontId="4" fillId="31" borderId="0" applyNumberFormat="0" applyBorder="0" applyAlignment="0" applyProtection="0"/>
    <xf numFmtId="0" fontId="47" fillId="32" borderId="0" applyNumberFormat="0" applyBorder="0" applyAlignment="0" applyProtection="0"/>
    <xf numFmtId="0" fontId="4" fillId="33" borderId="0" applyNumberFormat="0" applyBorder="0" applyAlignment="0" applyProtection="0"/>
    <xf numFmtId="0" fontId="47" fillId="34" borderId="0" applyNumberFormat="0" applyBorder="0" applyAlignment="0" applyProtection="0"/>
    <xf numFmtId="0" fontId="4" fillId="35" borderId="0" applyNumberFormat="0" applyBorder="0" applyAlignment="0" applyProtection="0"/>
    <xf numFmtId="0" fontId="47" fillId="36" borderId="0" applyNumberFormat="0" applyBorder="0" applyAlignment="0" applyProtection="0"/>
    <xf numFmtId="0" fontId="4" fillId="37" borderId="0" applyNumberFormat="0" applyBorder="0" applyAlignment="0" applyProtection="0"/>
    <xf numFmtId="0" fontId="47" fillId="38" borderId="0" applyNumberFormat="0" applyBorder="0" applyAlignment="0" applyProtection="0"/>
    <xf numFmtId="0" fontId="4" fillId="39" borderId="0" applyNumberFormat="0" applyBorder="0" applyAlignment="0" applyProtection="0"/>
    <xf numFmtId="0" fontId="47" fillId="40" borderId="0" applyNumberFormat="0" applyBorder="0" applyAlignment="0" applyProtection="0"/>
    <xf numFmtId="0" fontId="4" fillId="29" borderId="0" applyNumberFormat="0" applyBorder="0" applyAlignment="0" applyProtection="0"/>
    <xf numFmtId="0" fontId="47" fillId="41" borderId="0" applyNumberFormat="0" applyBorder="0" applyAlignment="0" applyProtection="0"/>
    <xf numFmtId="0" fontId="4" fillId="31" borderId="0" applyNumberFormat="0" applyBorder="0" applyAlignment="0" applyProtection="0"/>
    <xf numFmtId="0" fontId="47" fillId="42" borderId="0" applyNumberFormat="0" applyBorder="0" applyAlignment="0" applyProtection="0"/>
    <xf numFmtId="0" fontId="4" fillId="43" borderId="0" applyNumberFormat="0" applyBorder="0" applyAlignment="0" applyProtection="0"/>
    <xf numFmtId="0" fontId="48" fillId="44" borderId="0" applyNumberFormat="0" applyBorder="0" applyAlignment="0" applyProtection="0"/>
    <xf numFmtId="0" fontId="5" fillId="5" borderId="0" applyNumberFormat="0" applyBorder="0" applyAlignment="0" applyProtection="0"/>
    <xf numFmtId="0" fontId="49" fillId="45" borderId="1" applyNumberFormat="0" applyAlignment="0" applyProtection="0"/>
    <xf numFmtId="0" fontId="6" fillId="46" borderId="2" applyNumberFormat="0" applyAlignment="0" applyProtection="0"/>
    <xf numFmtId="0" fontId="50" fillId="47" borderId="3" applyNumberFormat="0" applyAlignment="0" applyProtection="0"/>
    <xf numFmtId="0" fontId="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49" borderId="0" applyNumberFormat="0" applyBorder="0" applyAlignment="0" applyProtection="0"/>
    <xf numFmtId="0" fontId="9" fillId="7" borderId="0" applyNumberFormat="0" applyBorder="0" applyAlignment="0" applyProtection="0"/>
    <xf numFmtId="0" fontId="53" fillId="0" borderId="5" applyNumberFormat="0" applyFill="0" applyAlignment="0" applyProtection="0"/>
    <xf numFmtId="0" fontId="10" fillId="0" borderId="6" applyNumberFormat="0" applyFill="0" applyAlignment="0" applyProtection="0"/>
    <xf numFmtId="0" fontId="54" fillId="0" borderId="7" applyNumberFormat="0" applyFill="0" applyAlignment="0" applyProtection="0"/>
    <xf numFmtId="0" fontId="11" fillId="0" borderId="8" applyNumberFormat="0" applyFill="0" applyAlignment="0" applyProtection="0"/>
    <xf numFmtId="0" fontId="55" fillId="0" borderId="9" applyNumberFormat="0" applyFill="0" applyAlignment="0" applyProtection="0"/>
    <xf numFmtId="0" fontId="12" fillId="0" borderId="10"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56" fillId="50" borderId="1" applyNumberFormat="0" applyAlignment="0" applyProtection="0"/>
    <xf numFmtId="0" fontId="13" fillId="13" borderId="2" applyNumberFormat="0" applyAlignment="0" applyProtection="0"/>
    <xf numFmtId="0" fontId="57" fillId="0" borderId="11" applyNumberFormat="0" applyFill="0" applyAlignment="0" applyProtection="0"/>
    <xf numFmtId="0" fontId="14" fillId="0" borderId="12" applyNumberFormat="0" applyFill="0" applyAlignment="0" applyProtection="0"/>
    <xf numFmtId="0" fontId="58" fillId="51" borderId="0" applyNumberFormat="0" applyBorder="0" applyAlignment="0" applyProtection="0"/>
    <xf numFmtId="0" fontId="15" fillId="52"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0" fillId="53" borderId="13" applyNumberFormat="0" applyFont="0" applyAlignment="0" applyProtection="0"/>
    <xf numFmtId="0" fontId="3" fillId="54" borderId="14" applyNumberFormat="0" applyFont="0" applyAlignment="0" applyProtection="0"/>
    <xf numFmtId="0" fontId="59" fillId="45" borderId="15" applyNumberFormat="0" applyAlignment="0" applyProtection="0"/>
    <xf numFmtId="0" fontId="16" fillId="46" borderId="16"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61" fillId="0" borderId="17" applyNumberFormat="0" applyFill="0" applyAlignment="0" applyProtection="0"/>
    <xf numFmtId="0" fontId="18" fillId="0" borderId="18" applyNumberFormat="0" applyFill="0" applyAlignment="0" applyProtection="0"/>
    <xf numFmtId="0" fontId="62" fillId="0" borderId="0" applyNumberFormat="0" applyFill="0" applyBorder="0" applyAlignment="0" applyProtection="0"/>
    <xf numFmtId="0" fontId="19" fillId="0" borderId="0" applyNumberFormat="0" applyFill="0" applyBorder="0" applyAlignment="0" applyProtection="0"/>
  </cellStyleXfs>
  <cellXfs count="47">
    <xf numFmtId="0" fontId="0" fillId="0" borderId="0" xfId="0" applyFont="1" applyAlignment="1">
      <alignment/>
    </xf>
    <xf numFmtId="0" fontId="20" fillId="0" borderId="19" xfId="92" applyFont="1" applyBorder="1">
      <alignment/>
      <protection/>
    </xf>
    <xf numFmtId="0" fontId="21" fillId="0" borderId="19" xfId="92" applyFont="1" applyBorder="1">
      <alignment/>
      <protection/>
    </xf>
    <xf numFmtId="0" fontId="22" fillId="0" borderId="19" xfId="92" applyFont="1" applyBorder="1">
      <alignment/>
      <protection/>
    </xf>
    <xf numFmtId="0" fontId="23" fillId="0" borderId="19" xfId="92" applyFont="1" applyBorder="1" applyAlignment="1">
      <alignment horizontal="center" vertical="top" wrapText="1"/>
      <protection/>
    </xf>
    <xf numFmtId="0" fontId="24" fillId="0" borderId="19" xfId="92" applyFont="1" applyBorder="1" applyAlignment="1">
      <alignment horizontal="center" vertical="top" wrapText="1"/>
      <protection/>
    </xf>
    <xf numFmtId="0" fontId="23" fillId="0" borderId="19" xfId="92" applyFont="1" applyBorder="1" applyAlignment="1">
      <alignment vertical="top" wrapText="1"/>
      <protection/>
    </xf>
    <xf numFmtId="0" fontId="24" fillId="0" borderId="19" xfId="92" applyFont="1" applyBorder="1" applyAlignment="1">
      <alignment vertical="top" wrapText="1"/>
      <protection/>
    </xf>
    <xf numFmtId="0" fontId="23" fillId="0" borderId="19" xfId="92" applyFont="1" applyFill="1" applyBorder="1" applyAlignment="1">
      <alignment vertical="top" wrapText="1"/>
      <protection/>
    </xf>
    <xf numFmtId="0" fontId="24" fillId="0" borderId="19" xfId="92" applyFont="1" applyFill="1" applyBorder="1" applyAlignment="1">
      <alignment vertical="top" wrapText="1"/>
      <protection/>
    </xf>
    <xf numFmtId="0" fontId="24" fillId="0" borderId="19" xfId="92" applyFont="1" applyBorder="1">
      <alignment/>
      <protection/>
    </xf>
    <xf numFmtId="0" fontId="24" fillId="0" borderId="19" xfId="92" applyFont="1" applyBorder="1" applyAlignment="1">
      <alignment horizontal="center"/>
      <protection/>
    </xf>
    <xf numFmtId="0" fontId="25" fillId="0" borderId="19" xfId="92" applyFont="1" applyBorder="1">
      <alignment/>
      <protection/>
    </xf>
    <xf numFmtId="0" fontId="2" fillId="0" borderId="19" xfId="91" applyBorder="1">
      <alignment/>
      <protection/>
    </xf>
    <xf numFmtId="0" fontId="2" fillId="55" borderId="19" xfId="91" applyFill="1" applyBorder="1">
      <alignment/>
      <protection/>
    </xf>
    <xf numFmtId="0" fontId="2" fillId="0" borderId="19" xfId="92" applyBorder="1">
      <alignment/>
      <protection/>
    </xf>
    <xf numFmtId="0" fontId="2" fillId="0" borderId="0" xfId="91" applyBorder="1">
      <alignment/>
      <protection/>
    </xf>
    <xf numFmtId="2" fontId="22" fillId="0" borderId="19" xfId="92" applyNumberFormat="1" applyFont="1" applyBorder="1" applyAlignment="1">
      <alignment vertical="top"/>
      <protection/>
    </xf>
    <xf numFmtId="0" fontId="22" fillId="0" borderId="19" xfId="92" applyFont="1" applyBorder="1" applyAlignment="1">
      <alignment vertical="top"/>
      <protection/>
    </xf>
    <xf numFmtId="2" fontId="26" fillId="55" borderId="19" xfId="92" applyNumberFormat="1" applyFont="1" applyFill="1" applyBorder="1" applyAlignment="1">
      <alignment vertical="top"/>
      <protection/>
    </xf>
    <xf numFmtId="0" fontId="2" fillId="0" borderId="19" xfId="92" applyBorder="1" applyAlignment="1">
      <alignment vertical="top"/>
      <protection/>
    </xf>
    <xf numFmtId="0" fontId="27" fillId="0" borderId="19" xfId="92" applyFont="1" applyBorder="1" applyAlignment="1">
      <alignment vertical="top"/>
      <protection/>
    </xf>
    <xf numFmtId="0" fontId="28" fillId="0" borderId="20" xfId="93" applyFont="1" applyBorder="1" applyAlignment="1">
      <alignment vertical="top" wrapText="1"/>
      <protection/>
    </xf>
    <xf numFmtId="0" fontId="0" fillId="0" borderId="0" xfId="0" applyBorder="1" applyAlignment="1">
      <alignment/>
    </xf>
    <xf numFmtId="0" fontId="25" fillId="0" borderId="0" xfId="92" applyFont="1" applyBorder="1">
      <alignment/>
      <protection/>
    </xf>
    <xf numFmtId="0" fontId="2" fillId="0" borderId="0" xfId="91" applyBorder="1" applyAlignment="1">
      <alignment vertical="top"/>
      <protection/>
    </xf>
    <xf numFmtId="0" fontId="63" fillId="56" borderId="19" xfId="92" applyFont="1" applyFill="1" applyBorder="1" applyAlignment="1">
      <alignment vertical="top"/>
      <protection/>
    </xf>
    <xf numFmtId="2" fontId="23" fillId="0" borderId="19" xfId="92" applyNumberFormat="1" applyFont="1" applyBorder="1" applyAlignment="1">
      <alignment vertical="top" wrapText="1"/>
      <protection/>
    </xf>
    <xf numFmtId="2" fontId="24" fillId="0" borderId="19" xfId="92" applyNumberFormat="1" applyFont="1" applyBorder="1" applyAlignment="1">
      <alignment horizontal="center" vertical="top"/>
      <protection/>
    </xf>
    <xf numFmtId="0" fontId="0" fillId="0" borderId="19" xfId="0" applyBorder="1" applyAlignment="1">
      <alignment/>
    </xf>
    <xf numFmtId="0" fontId="2" fillId="0" borderId="19" xfId="92" applyFont="1" applyBorder="1" applyAlignment="1">
      <alignment vertical="top"/>
      <protection/>
    </xf>
    <xf numFmtId="2" fontId="2" fillId="0" borderId="19" xfId="92" applyNumberFormat="1" applyFont="1" applyBorder="1" applyAlignment="1">
      <alignment vertical="top"/>
      <protection/>
    </xf>
    <xf numFmtId="0" fontId="2" fillId="0" borderId="20" xfId="92" applyFont="1" applyBorder="1" applyAlignment="1">
      <alignment vertical="top"/>
      <protection/>
    </xf>
    <xf numFmtId="2" fontId="2" fillId="0" borderId="19" xfId="91" applyNumberFormat="1" applyFont="1" applyBorder="1" applyAlignment="1">
      <alignment vertical="top"/>
      <protection/>
    </xf>
    <xf numFmtId="0" fontId="2" fillId="0" borderId="19" xfId="92" applyFont="1" applyBorder="1" applyAlignment="1">
      <alignment horizontal="left" vertical="top"/>
      <protection/>
    </xf>
    <xf numFmtId="2" fontId="27" fillId="0" borderId="19" xfId="92" applyNumberFormat="1" applyFont="1" applyBorder="1" applyAlignment="1">
      <alignment vertical="top"/>
      <protection/>
    </xf>
    <xf numFmtId="2" fontId="31" fillId="55" borderId="19" xfId="92" applyNumberFormat="1" applyFont="1" applyFill="1" applyBorder="1" applyAlignment="1">
      <alignment vertical="top"/>
      <protection/>
    </xf>
    <xf numFmtId="0" fontId="27" fillId="55" borderId="19" xfId="92" applyFont="1" applyFill="1" applyBorder="1">
      <alignment/>
      <protection/>
    </xf>
    <xf numFmtId="0" fontId="31" fillId="55" borderId="19" xfId="92" applyFont="1" applyFill="1" applyBorder="1" applyAlignment="1">
      <alignment vertical="top"/>
      <protection/>
    </xf>
    <xf numFmtId="0" fontId="0" fillId="0" borderId="0" xfId="0" applyAlignment="1">
      <alignment wrapText="1"/>
    </xf>
    <xf numFmtId="0" fontId="64" fillId="22" borderId="19" xfId="0" applyFont="1" applyFill="1" applyBorder="1" applyAlignment="1">
      <alignment horizontal="center" wrapText="1"/>
    </xf>
    <xf numFmtId="0" fontId="0" fillId="0" borderId="19" xfId="0" applyBorder="1" applyAlignment="1">
      <alignment wrapText="1"/>
    </xf>
    <xf numFmtId="0" fontId="23" fillId="12" borderId="19" xfId="92" applyFont="1" applyFill="1" applyBorder="1" applyAlignment="1">
      <alignment horizontal="center" vertical="top" wrapText="1"/>
      <protection/>
    </xf>
    <xf numFmtId="0" fontId="0" fillId="57" borderId="19" xfId="0" applyFill="1" applyBorder="1" applyAlignment="1">
      <alignment wrapText="1"/>
    </xf>
    <xf numFmtId="0" fontId="0" fillId="32" borderId="19" xfId="0" applyFill="1" applyBorder="1" applyAlignment="1">
      <alignment wrapText="1"/>
    </xf>
    <xf numFmtId="0" fontId="0" fillId="57" borderId="19" xfId="0" applyFill="1" applyBorder="1" applyAlignment="1">
      <alignment horizontal="left" wrapText="1"/>
    </xf>
    <xf numFmtId="0" fontId="0" fillId="0" borderId="19" xfId="0" applyBorder="1" applyAlignment="1">
      <alignment wrapText="1"/>
    </xf>
  </cellXfs>
  <cellStyles count="9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Explanatory Text 2" xfId="74"/>
    <cellStyle name="Good" xfId="75"/>
    <cellStyle name="Good 2" xfId="76"/>
    <cellStyle name="Heading 1" xfId="77"/>
    <cellStyle name="Heading 1 2" xfId="78"/>
    <cellStyle name="Heading 2" xfId="79"/>
    <cellStyle name="Heading 2 2" xfId="80"/>
    <cellStyle name="Heading 3" xfId="81"/>
    <cellStyle name="Heading 3 2" xfId="82"/>
    <cellStyle name="Heading 4" xfId="83"/>
    <cellStyle name="Heading 4 2" xfId="84"/>
    <cellStyle name="Input" xfId="85"/>
    <cellStyle name="Input 2" xfId="86"/>
    <cellStyle name="Linked Cell" xfId="87"/>
    <cellStyle name="Linked Cell 2" xfId="88"/>
    <cellStyle name="Neutral" xfId="89"/>
    <cellStyle name="Neutral 2" xfId="90"/>
    <cellStyle name="Normal 2" xfId="91"/>
    <cellStyle name="Normal 2 2" xfId="92"/>
    <cellStyle name="Normal_Sheet1" xfId="93"/>
    <cellStyle name="Note" xfId="94"/>
    <cellStyle name="Note 2" xfId="95"/>
    <cellStyle name="Output" xfId="96"/>
    <cellStyle name="Output 2" xfId="97"/>
    <cellStyle name="Percent" xfId="98"/>
    <cellStyle name="Title" xfId="99"/>
    <cellStyle name="Title 2" xfId="100"/>
    <cellStyle name="Total" xfId="101"/>
    <cellStyle name="Total 2" xfId="102"/>
    <cellStyle name="Warning Text" xfId="103"/>
    <cellStyle name="Warning Text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zoomScale="125" zoomScaleNormal="125" workbookViewId="0" topLeftCell="C1">
      <selection activeCell="H16" sqref="H16"/>
    </sheetView>
  </sheetViews>
  <sheetFormatPr defaultColWidth="8.8515625" defaultRowHeight="15"/>
  <cols>
    <col min="1" max="1" width="6.28125" style="0" customWidth="1"/>
    <col min="2" max="2" width="37.140625" style="0" customWidth="1"/>
    <col min="3" max="5" width="12.7109375" style="0" customWidth="1"/>
    <col min="6" max="6" width="8.8515625" style="0" customWidth="1"/>
    <col min="7" max="7" width="34.140625" style="39" bestFit="1" customWidth="1"/>
    <col min="8" max="8" width="77.140625" style="39" customWidth="1"/>
  </cols>
  <sheetData>
    <row r="1" spans="1:8" ht="19.5" customHeight="1">
      <c r="A1" s="1" t="s">
        <v>44</v>
      </c>
      <c r="B1" s="1"/>
      <c r="C1" s="2"/>
      <c r="D1" s="3"/>
      <c r="E1" s="3"/>
      <c r="G1" s="40" t="s">
        <v>71</v>
      </c>
      <c r="H1" s="40"/>
    </row>
    <row r="2" spans="1:8" ht="13.5">
      <c r="A2" s="1"/>
      <c r="B2" s="1"/>
      <c r="C2" s="3"/>
      <c r="D2" s="3"/>
      <c r="E2" s="3"/>
      <c r="G2" s="41"/>
      <c r="H2" s="41"/>
    </row>
    <row r="3" spans="1:8" ht="24" customHeight="1">
      <c r="A3" s="4" t="s">
        <v>0</v>
      </c>
      <c r="B3" s="4" t="s">
        <v>1</v>
      </c>
      <c r="C3" s="4" t="s">
        <v>2</v>
      </c>
      <c r="D3" s="4" t="s">
        <v>3</v>
      </c>
      <c r="E3" s="4" t="s">
        <v>4</v>
      </c>
      <c r="G3" s="42" t="s">
        <v>74</v>
      </c>
      <c r="H3" s="42" t="s">
        <v>70</v>
      </c>
    </row>
    <row r="4" spans="1:8" ht="15.75" customHeight="1">
      <c r="A4" s="5">
        <v>1</v>
      </c>
      <c r="B4" s="6" t="s">
        <v>5</v>
      </c>
      <c r="C4" s="3"/>
      <c r="D4" s="3"/>
      <c r="E4" s="3"/>
      <c r="G4" s="41"/>
      <c r="H4" s="41"/>
    </row>
    <row r="5" spans="1:8" ht="15.75" customHeight="1">
      <c r="A5" s="5"/>
      <c r="B5" s="7" t="s">
        <v>31</v>
      </c>
      <c r="C5" s="30" t="s">
        <v>32</v>
      </c>
      <c r="D5" s="31">
        <f>12*2500*12</f>
        <v>360000</v>
      </c>
      <c r="E5" s="17"/>
      <c r="G5" s="43" t="s">
        <v>54</v>
      </c>
      <c r="H5" s="41"/>
    </row>
    <row r="6" spans="1:8" ht="15.75" customHeight="1">
      <c r="A6" s="5"/>
      <c r="B6" s="7" t="s">
        <v>45</v>
      </c>
      <c r="C6" s="30" t="s">
        <v>33</v>
      </c>
      <c r="D6" s="31">
        <f>4*1800*12</f>
        <v>86400</v>
      </c>
      <c r="E6" s="17"/>
      <c r="G6" s="43" t="s">
        <v>55</v>
      </c>
      <c r="H6" s="41"/>
    </row>
    <row r="7" spans="1:8" ht="15.75" customHeight="1">
      <c r="A7" s="5"/>
      <c r="B7" s="7" t="s">
        <v>46</v>
      </c>
      <c r="C7" s="30" t="s">
        <v>34</v>
      </c>
      <c r="D7" s="31">
        <f>4650*12</f>
        <v>55800</v>
      </c>
      <c r="E7" s="17"/>
      <c r="G7" s="43" t="s">
        <v>67</v>
      </c>
      <c r="H7" s="41"/>
    </row>
    <row r="8" spans="1:8" ht="15.75" customHeight="1">
      <c r="A8" s="5"/>
      <c r="B8" s="7" t="s">
        <v>47</v>
      </c>
      <c r="C8" s="30" t="s">
        <v>34</v>
      </c>
      <c r="D8" s="31">
        <f>4650*12</f>
        <v>55800</v>
      </c>
      <c r="E8" s="17"/>
      <c r="G8" s="43" t="s">
        <v>67</v>
      </c>
      <c r="H8" s="41"/>
    </row>
    <row r="9" spans="1:8" ht="15.75" customHeight="1">
      <c r="A9" s="5"/>
      <c r="B9" s="22" t="s">
        <v>48</v>
      </c>
      <c r="C9" s="32" t="s">
        <v>43</v>
      </c>
      <c r="D9" s="33">
        <f>4500*12</f>
        <v>54000</v>
      </c>
      <c r="E9" s="29"/>
      <c r="G9" s="43" t="s">
        <v>58</v>
      </c>
      <c r="H9" s="41"/>
    </row>
    <row r="10" spans="1:8" ht="15.75" customHeight="1">
      <c r="A10" s="5"/>
      <c r="B10" s="7" t="s">
        <v>49</v>
      </c>
      <c r="C10" s="30" t="s">
        <v>35</v>
      </c>
      <c r="D10" s="31">
        <f>8500*12</f>
        <v>102000</v>
      </c>
      <c r="E10" s="17"/>
      <c r="G10" s="43" t="s">
        <v>68</v>
      </c>
      <c r="H10" s="41"/>
    </row>
    <row r="11" spans="1:8" ht="15.75" customHeight="1">
      <c r="A11" s="7"/>
      <c r="B11" s="7" t="s">
        <v>50</v>
      </c>
      <c r="C11" s="30" t="s">
        <v>34</v>
      </c>
      <c r="D11" s="31">
        <f>4650*12</f>
        <v>55800</v>
      </c>
      <c r="E11" s="17"/>
      <c r="G11" s="41" t="s">
        <v>56</v>
      </c>
      <c r="H11" s="41"/>
    </row>
    <row r="12" spans="1:8" ht="15.75" customHeight="1">
      <c r="A12" s="29"/>
      <c r="B12" s="7" t="s">
        <v>51</v>
      </c>
      <c r="C12" s="30" t="s">
        <v>36</v>
      </c>
      <c r="D12" s="31">
        <f>6000*12</f>
        <v>72000</v>
      </c>
      <c r="E12" s="35">
        <f>SUM(D5:D12)</f>
        <v>841800</v>
      </c>
      <c r="G12" s="43" t="s">
        <v>58</v>
      </c>
      <c r="H12" s="41"/>
    </row>
    <row r="13" spans="1:8" ht="15.75" customHeight="1">
      <c r="A13" s="5">
        <v>2</v>
      </c>
      <c r="B13" s="6" t="s">
        <v>6</v>
      </c>
      <c r="C13" s="30"/>
      <c r="D13" s="31"/>
      <c r="E13" s="31"/>
      <c r="G13" s="41"/>
      <c r="H13" s="41"/>
    </row>
    <row r="14" spans="1:8" ht="27.75">
      <c r="A14" s="5"/>
      <c r="B14" s="6" t="s">
        <v>52</v>
      </c>
      <c r="C14" s="30" t="s">
        <v>53</v>
      </c>
      <c r="D14" s="31">
        <f>575*175</f>
        <v>100625</v>
      </c>
      <c r="E14" s="35">
        <f>+D14</f>
        <v>100625</v>
      </c>
      <c r="G14" s="44" t="s">
        <v>57</v>
      </c>
      <c r="H14" s="41" t="s">
        <v>72</v>
      </c>
    </row>
    <row r="15" spans="1:8" ht="15.75" customHeight="1">
      <c r="A15" s="5">
        <v>3</v>
      </c>
      <c r="B15" s="8" t="s">
        <v>7</v>
      </c>
      <c r="C15" s="30"/>
      <c r="D15" s="31"/>
      <c r="E15" s="31"/>
      <c r="G15" s="41"/>
      <c r="H15" s="41"/>
    </row>
    <row r="16" spans="1:8" ht="42">
      <c r="A16" s="5"/>
      <c r="B16" s="9" t="s">
        <v>37</v>
      </c>
      <c r="C16" s="30" t="s">
        <v>38</v>
      </c>
      <c r="D16" s="31">
        <f>2500*8</f>
        <v>20000</v>
      </c>
      <c r="E16" s="35">
        <f>+D16-10000</f>
        <v>10000</v>
      </c>
      <c r="G16" s="44" t="s">
        <v>58</v>
      </c>
      <c r="H16" s="41" t="s">
        <v>73</v>
      </c>
    </row>
    <row r="17" spans="1:8" ht="15.75" customHeight="1">
      <c r="A17" s="5">
        <v>4</v>
      </c>
      <c r="B17" s="6" t="s">
        <v>8</v>
      </c>
      <c r="C17" s="30"/>
      <c r="D17" s="31"/>
      <c r="E17" s="31"/>
      <c r="G17" s="41"/>
      <c r="H17" s="41"/>
    </row>
    <row r="18" spans="1:8" ht="15.75" customHeight="1">
      <c r="A18" s="5"/>
      <c r="B18" s="7" t="s">
        <v>9</v>
      </c>
      <c r="C18" s="30" t="s">
        <v>39</v>
      </c>
      <c r="D18" s="31">
        <f>1000*12</f>
        <v>12000</v>
      </c>
      <c r="E18" s="31"/>
      <c r="G18" s="43" t="s">
        <v>59</v>
      </c>
      <c r="H18" s="41"/>
    </row>
    <row r="19" spans="1:8" ht="15.75" customHeight="1">
      <c r="A19" s="5"/>
      <c r="B19" s="7" t="s">
        <v>10</v>
      </c>
      <c r="C19" s="30" t="s">
        <v>40</v>
      </c>
      <c r="D19" s="31">
        <f>1500*12</f>
        <v>18000</v>
      </c>
      <c r="E19" s="31"/>
      <c r="G19" s="43" t="s">
        <v>60</v>
      </c>
      <c r="H19" s="41"/>
    </row>
    <row r="20" spans="1:8" ht="15.75" customHeight="1">
      <c r="A20" s="5"/>
      <c r="B20" s="7" t="s">
        <v>11</v>
      </c>
      <c r="C20" s="30" t="s">
        <v>13</v>
      </c>
      <c r="D20" s="31">
        <f>2500*12</f>
        <v>30000</v>
      </c>
      <c r="E20" s="31"/>
      <c r="G20" s="43" t="s">
        <v>58</v>
      </c>
      <c r="H20" s="41"/>
    </row>
    <row r="21" spans="1:8" ht="15.75" customHeight="1">
      <c r="A21" s="5"/>
      <c r="B21" s="7" t="s">
        <v>12</v>
      </c>
      <c r="C21" s="30" t="s">
        <v>13</v>
      </c>
      <c r="D21" s="31">
        <v>30000</v>
      </c>
      <c r="E21" s="31"/>
      <c r="G21" s="43" t="s">
        <v>61</v>
      </c>
      <c r="H21" s="41"/>
    </row>
    <row r="22" spans="1:8" ht="15.75" customHeight="1">
      <c r="A22" s="10"/>
      <c r="B22" s="7" t="s">
        <v>14</v>
      </c>
      <c r="C22" s="30"/>
      <c r="D22" s="31">
        <v>4500</v>
      </c>
      <c r="E22" s="35">
        <f>SUM(D18:D22)</f>
        <v>94500</v>
      </c>
      <c r="G22" s="43" t="s">
        <v>61</v>
      </c>
      <c r="H22" s="41"/>
    </row>
    <row r="23" spans="1:8" ht="15.75" customHeight="1">
      <c r="A23" s="5">
        <v>5</v>
      </c>
      <c r="B23" s="6" t="s">
        <v>15</v>
      </c>
      <c r="C23" s="30"/>
      <c r="D23" s="31"/>
      <c r="E23" s="31"/>
      <c r="G23" s="41"/>
      <c r="H23" s="41"/>
    </row>
    <row r="24" spans="1:8" ht="27.75">
      <c r="A24" s="10"/>
      <c r="B24" s="9" t="s">
        <v>41</v>
      </c>
      <c r="C24" s="30" t="s">
        <v>42</v>
      </c>
      <c r="D24" s="31">
        <f>600*25</f>
        <v>15000</v>
      </c>
      <c r="E24" s="31"/>
      <c r="G24" s="43" t="s">
        <v>62</v>
      </c>
      <c r="H24" s="41" t="s">
        <v>75</v>
      </c>
    </row>
    <row r="25" spans="1:8" ht="15.75" customHeight="1">
      <c r="A25" s="10"/>
      <c r="B25" s="9" t="s">
        <v>16</v>
      </c>
      <c r="C25" s="34">
        <v>3000</v>
      </c>
      <c r="D25" s="31">
        <v>3000</v>
      </c>
      <c r="E25" s="31"/>
      <c r="G25" s="43" t="s">
        <v>61</v>
      </c>
      <c r="H25" s="41"/>
    </row>
    <row r="26" spans="1:8" ht="15.75" customHeight="1">
      <c r="A26" s="10"/>
      <c r="B26" s="9" t="s">
        <v>17</v>
      </c>
      <c r="C26" s="34">
        <v>1500</v>
      </c>
      <c r="D26" s="31">
        <v>1500</v>
      </c>
      <c r="E26" s="31"/>
      <c r="G26" s="43" t="s">
        <v>61</v>
      </c>
      <c r="H26" s="41"/>
    </row>
    <row r="27" spans="1:8" ht="15.75" customHeight="1">
      <c r="A27" s="10"/>
      <c r="B27" s="9" t="s">
        <v>69</v>
      </c>
      <c r="C27" s="34">
        <v>2000</v>
      </c>
      <c r="D27" s="31">
        <v>2000</v>
      </c>
      <c r="E27" s="31"/>
      <c r="G27" s="43" t="s">
        <v>61</v>
      </c>
      <c r="H27" s="41"/>
    </row>
    <row r="28" spans="1:8" ht="15.75" customHeight="1">
      <c r="A28" s="10"/>
      <c r="B28" s="9" t="s">
        <v>18</v>
      </c>
      <c r="C28" s="34">
        <v>4000</v>
      </c>
      <c r="D28" s="31">
        <v>4000</v>
      </c>
      <c r="E28" s="31"/>
      <c r="G28" s="43" t="s">
        <v>61</v>
      </c>
      <c r="H28" s="41"/>
    </row>
    <row r="29" spans="1:8" ht="15.75" customHeight="1">
      <c r="A29" s="10"/>
      <c r="B29" s="9" t="s">
        <v>19</v>
      </c>
      <c r="C29" s="34">
        <v>4000</v>
      </c>
      <c r="D29" s="31">
        <v>4500</v>
      </c>
      <c r="E29" s="31"/>
      <c r="G29" s="45" t="s">
        <v>61</v>
      </c>
      <c r="H29" s="41"/>
    </row>
    <row r="30" spans="1:8" ht="15.75" customHeight="1">
      <c r="A30" s="10"/>
      <c r="B30" s="9" t="s">
        <v>20</v>
      </c>
      <c r="C30" s="34">
        <v>1500</v>
      </c>
      <c r="D30" s="31">
        <v>1500</v>
      </c>
      <c r="E30" s="35">
        <f>SUM(D24:D29)</f>
        <v>30000</v>
      </c>
      <c r="G30" s="43" t="s">
        <v>61</v>
      </c>
      <c r="H30" s="41"/>
    </row>
    <row r="31" spans="1:8" ht="27.75">
      <c r="A31" s="5">
        <v>6</v>
      </c>
      <c r="B31" s="6" t="s">
        <v>21</v>
      </c>
      <c r="C31" s="30" t="s">
        <v>22</v>
      </c>
      <c r="D31" s="31">
        <v>15000</v>
      </c>
      <c r="E31" s="31"/>
      <c r="G31" s="44" t="s">
        <v>61</v>
      </c>
      <c r="H31" s="41" t="s">
        <v>76</v>
      </c>
    </row>
    <row r="32" spans="1:8" ht="13.5">
      <c r="A32" s="28">
        <v>7</v>
      </c>
      <c r="B32" s="27" t="s">
        <v>23</v>
      </c>
      <c r="C32" s="30" t="s">
        <v>24</v>
      </c>
      <c r="D32" s="31">
        <v>7500</v>
      </c>
      <c r="E32" s="31"/>
      <c r="G32" s="44" t="s">
        <v>63</v>
      </c>
      <c r="H32" s="41" t="s">
        <v>77</v>
      </c>
    </row>
    <row r="33" spans="1:8" ht="15.75" customHeight="1">
      <c r="A33" s="5">
        <v>8</v>
      </c>
      <c r="B33" s="6" t="s">
        <v>25</v>
      </c>
      <c r="C33" s="30"/>
      <c r="D33" s="31">
        <v>7000</v>
      </c>
      <c r="E33" s="31"/>
      <c r="G33" s="44" t="s">
        <v>64</v>
      </c>
      <c r="H33" s="41" t="s">
        <v>78</v>
      </c>
    </row>
    <row r="34" spans="1:8" ht="15.75" customHeight="1">
      <c r="A34" s="5">
        <v>9</v>
      </c>
      <c r="B34" s="6" t="s">
        <v>26</v>
      </c>
      <c r="C34" s="30" t="s">
        <v>27</v>
      </c>
      <c r="D34" s="31">
        <v>15000</v>
      </c>
      <c r="E34" s="35">
        <f>SUM(D31:D34)</f>
        <v>44500</v>
      </c>
      <c r="G34" s="43" t="s">
        <v>65</v>
      </c>
      <c r="H34" s="41"/>
    </row>
    <row r="35" spans="1:8" ht="15.75" customHeight="1">
      <c r="A35" s="11">
        <v>10</v>
      </c>
      <c r="B35" s="6" t="s">
        <v>28</v>
      </c>
      <c r="C35" s="30"/>
      <c r="D35" s="31">
        <v>15000</v>
      </c>
      <c r="E35" s="35">
        <v>15000</v>
      </c>
      <c r="G35" s="41" t="s">
        <v>61</v>
      </c>
      <c r="H35" s="41"/>
    </row>
    <row r="36" spans="1:8" ht="15.75" customHeight="1">
      <c r="A36" s="11">
        <v>11</v>
      </c>
      <c r="B36" s="6" t="s">
        <v>29</v>
      </c>
      <c r="C36" s="30"/>
      <c r="D36" s="31">
        <v>12000</v>
      </c>
      <c r="E36" s="35">
        <v>12000</v>
      </c>
      <c r="G36" s="43" t="s">
        <v>66</v>
      </c>
      <c r="H36" s="41"/>
    </row>
    <row r="37" spans="1:8" ht="15.75" customHeight="1">
      <c r="A37" s="11"/>
      <c r="B37" s="12"/>
      <c r="C37" s="18"/>
      <c r="D37" s="17"/>
      <c r="E37" s="31"/>
      <c r="G37" s="41"/>
      <c r="H37" s="41"/>
    </row>
    <row r="38" spans="1:8" ht="15.75" customHeight="1">
      <c r="A38" s="14"/>
      <c r="B38" s="37" t="s">
        <v>30</v>
      </c>
      <c r="C38" s="38" t="s">
        <v>4</v>
      </c>
      <c r="D38" s="19"/>
      <c r="E38" s="36">
        <f>SUM(E5:E36)</f>
        <v>1148425</v>
      </c>
      <c r="G38" s="44"/>
      <c r="H38" s="44" t="s">
        <v>79</v>
      </c>
    </row>
    <row r="39" spans="1:8" ht="15.75" customHeight="1">
      <c r="A39" s="13"/>
      <c r="B39" s="15"/>
      <c r="C39" s="20"/>
      <c r="D39" s="26"/>
      <c r="E39" s="21"/>
      <c r="G39" s="41"/>
      <c r="H39" s="41"/>
    </row>
    <row r="40" spans="1:8" ht="129" customHeight="1">
      <c r="A40" s="24"/>
      <c r="B40" s="23"/>
      <c r="C40" s="23"/>
      <c r="D40" s="23"/>
      <c r="E40" s="23"/>
      <c r="G40" s="46" t="s">
        <v>80</v>
      </c>
      <c r="H40" s="46"/>
    </row>
    <row r="41" spans="1:5" ht="15.75" customHeight="1">
      <c r="A41" s="24"/>
      <c r="B41" s="23"/>
      <c r="C41" s="23"/>
      <c r="D41" s="23"/>
      <c r="E41" s="23"/>
    </row>
    <row r="42" spans="1:5" ht="15.75" customHeight="1">
      <c r="A42" s="16"/>
      <c r="B42" s="16"/>
      <c r="C42" s="25"/>
      <c r="D42" s="25"/>
      <c r="E42" s="25"/>
    </row>
    <row r="43" spans="1:5" ht="15.75" customHeight="1">
      <c r="A43" s="23"/>
      <c r="B43" s="23"/>
      <c r="C43" s="23"/>
      <c r="D43" s="23"/>
      <c r="E43" s="23"/>
    </row>
  </sheetData>
  <sheetProtection/>
  <mergeCells count="2">
    <mergeCell ref="G1:H1"/>
    <mergeCell ref="G40:H40"/>
  </mergeCells>
  <printOptions/>
  <pageMargins left="0.7" right="0.7" top="0.75" bottom="0.75" header="0.3" footer="0.3"/>
  <pageSetup orientation="portrait"/>
  <ignoredErrors>
    <ignoredError sqref="E34" formulaRange="1"/>
  </ignoredError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Gramya Sansthan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Surendra</dc:creator>
  <cp:keywords/>
  <dc:description/>
  <cp:lastModifiedBy>C D</cp:lastModifiedBy>
  <cp:lastPrinted>2011-04-08T21:29:38Z</cp:lastPrinted>
  <dcterms:created xsi:type="dcterms:W3CDTF">2011-03-07T15:19:05Z</dcterms:created>
  <dcterms:modified xsi:type="dcterms:W3CDTF">2011-05-14T13:39:34Z</dcterms:modified>
  <cp:category/>
  <cp:version/>
  <cp:contentType/>
  <cp:contentStatus/>
</cp:coreProperties>
</file>