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dbhat\PNotes\Afe\Projects\SCS\2015\"/>
    </mc:Choice>
  </mc:AlternateContent>
  <bookViews>
    <workbookView xWindow="0" yWindow="0" windowWidth="24000" windowHeight="10380"/>
  </bookViews>
  <sheets>
    <sheet name="Totals" sheetId="1" r:id="rId1"/>
    <sheet name="Education" sheetId="2" r:id="rId2"/>
    <sheet name="Edu Comparison" sheetId="5" r:id="rId3"/>
    <sheet name="Food" sheetId="3" r:id="rId4"/>
    <sheet name="Administration" sheetId="4" r:id="rId5"/>
  </sheets>
  <definedNames>
    <definedName name="_xlnm.Print_Area" localSheetId="1">Education!$A$1:$N$61</definedName>
    <definedName name="_xlnm.Print_Area" localSheetId="3">Food!$A$1:$L$98</definedName>
    <definedName name="SHARED_FORMULA_11_30_11_30_2">#REF!*#REF!</definedName>
    <definedName name="SHARED_FORMULA_11_39_11_39_1">#REF!*#REF!</definedName>
    <definedName name="SHARED_FORMULA_5_19_5_19_3">#REF!</definedName>
    <definedName name="SHARED_FORMULA_5_38_5_38_3">#REF!</definedName>
    <definedName name="SHARED_FORMULA_5_7_5_7_3">#REF!</definedName>
    <definedName name="SHARED_FORMULA_6_17_6_17_3">#REF!*#REF!</definedName>
    <definedName name="SHARED_FORMULA_6_36_6_36_3">#REF!*#REF!</definedName>
    <definedName name="SHARED_FORMULA_6_5_6_5_3">#REF!*#REF!</definedName>
    <definedName name="SHARED_FORMULA_9_26_9_26_2">#REF!</definedName>
  </definedNames>
  <calcPr calcId="152511" iterate="1"/>
</workbook>
</file>

<file path=xl/calcChain.xml><?xml version="1.0" encoding="utf-8"?>
<calcChain xmlns="http://schemas.openxmlformats.org/spreadsheetml/2006/main">
  <c r="K15" i="5" l="1"/>
  <c r="D15" i="5"/>
  <c r="C19" i="1"/>
  <c r="C22" i="1"/>
  <c r="C24" i="1" s="1"/>
  <c r="C25" i="1" s="1"/>
  <c r="G12" i="1"/>
  <c r="G10" i="1"/>
  <c r="G8" i="1"/>
  <c r="D14" i="1"/>
  <c r="M51" i="2"/>
  <c r="K61" i="3"/>
  <c r="J61" i="3"/>
  <c r="C14" i="1"/>
  <c r="J52" i="4"/>
  <c r="I52" i="4"/>
  <c r="I59" i="3"/>
  <c r="J10" i="3"/>
  <c r="F78" i="3"/>
  <c r="I60" i="3"/>
  <c r="I27" i="2"/>
  <c r="F9" i="2"/>
  <c r="F14" i="1"/>
  <c r="E34" i="4"/>
  <c r="F28" i="3"/>
  <c r="G25" i="3"/>
  <c r="I25" i="3"/>
  <c r="K20" i="2"/>
  <c r="G27" i="2"/>
  <c r="K22" i="2"/>
  <c r="K23" i="2"/>
  <c r="F68" i="3"/>
  <c r="I68" i="3"/>
  <c r="F69" i="3"/>
  <c r="I69" i="3"/>
  <c r="F70" i="3"/>
  <c r="I70" i="3"/>
  <c r="F71" i="3"/>
  <c r="F72" i="3"/>
  <c r="I72" i="3"/>
  <c r="F73" i="3"/>
  <c r="I73" i="3"/>
  <c r="F74" i="3"/>
  <c r="I74" i="3"/>
  <c r="F75" i="3"/>
  <c r="I75" i="3"/>
  <c r="F76" i="3"/>
  <c r="I76" i="3"/>
  <c r="F77" i="3"/>
  <c r="I77" i="3"/>
  <c r="F79" i="3"/>
  <c r="F80" i="3"/>
  <c r="I80" i="3"/>
  <c r="J17" i="3"/>
  <c r="J16" i="3"/>
  <c r="J14" i="3"/>
  <c r="J12" i="3"/>
  <c r="J11" i="3"/>
  <c r="K41" i="2"/>
  <c r="K38" i="2"/>
  <c r="K47" i="2"/>
  <c r="K46" i="2"/>
  <c r="K45" i="2"/>
  <c r="K44" i="2"/>
  <c r="K43" i="2"/>
  <c r="K42" i="2"/>
  <c r="K40" i="2"/>
  <c r="K48" i="2"/>
  <c r="K39" i="2"/>
  <c r="K33" i="2"/>
  <c r="K35" i="2"/>
  <c r="J27" i="2"/>
  <c r="L27" i="2"/>
  <c r="H27" i="2"/>
  <c r="D27" i="2"/>
  <c r="K26" i="2"/>
  <c r="D14" i="2"/>
  <c r="F13" i="2"/>
  <c r="F12" i="2"/>
  <c r="F11" i="2"/>
  <c r="F10" i="2"/>
  <c r="F95" i="3"/>
  <c r="I95" i="3"/>
  <c r="F94" i="3"/>
  <c r="I94" i="3"/>
  <c r="F93" i="3"/>
  <c r="I93" i="3"/>
  <c r="F92" i="3"/>
  <c r="I92" i="3"/>
  <c r="F91" i="3"/>
  <c r="I91" i="3"/>
  <c r="F90" i="3"/>
  <c r="I90" i="3"/>
  <c r="F89" i="3"/>
  <c r="I89" i="3"/>
  <c r="F88" i="3"/>
  <c r="I88" i="3"/>
  <c r="F87" i="3"/>
  <c r="I87" i="3"/>
  <c r="F86" i="3"/>
  <c r="I86" i="3"/>
  <c r="F85" i="3"/>
  <c r="I85" i="3"/>
  <c r="F84" i="3"/>
  <c r="I84" i="3"/>
  <c r="F83" i="3"/>
  <c r="I83" i="3"/>
  <c r="F82" i="3"/>
  <c r="I82" i="3"/>
  <c r="F81" i="3"/>
  <c r="I81" i="3"/>
  <c r="I79" i="3"/>
  <c r="I78" i="3"/>
  <c r="I71" i="3"/>
  <c r="F67" i="3"/>
  <c r="F97" i="3"/>
  <c r="F49" i="3"/>
  <c r="I24" i="3"/>
  <c r="F58" i="3"/>
  <c r="F57" i="3"/>
  <c r="F56" i="3"/>
  <c r="F55" i="3"/>
  <c r="F54" i="3"/>
  <c r="F53" i="3"/>
  <c r="F52" i="3"/>
  <c r="F51" i="3"/>
  <c r="F50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7" i="3"/>
  <c r="F61" i="3"/>
  <c r="F26" i="3"/>
  <c r="F25" i="3"/>
  <c r="K25" i="2"/>
  <c r="G6" i="4"/>
  <c r="F7" i="4"/>
  <c r="G7" i="4"/>
  <c r="F8" i="4"/>
  <c r="G8" i="4"/>
  <c r="E14" i="4"/>
  <c r="E49" i="4"/>
  <c r="G26" i="3"/>
  <c r="G27" i="3"/>
  <c r="J18" i="3"/>
  <c r="I67" i="3"/>
  <c r="F9" i="4"/>
  <c r="I26" i="3"/>
  <c r="G9" i="4"/>
  <c r="F10" i="4"/>
  <c r="G10" i="4"/>
  <c r="F14" i="2"/>
  <c r="G28" i="3"/>
  <c r="I27" i="3"/>
  <c r="I97" i="3"/>
  <c r="F11" i="4"/>
  <c r="I28" i="3"/>
  <c r="G29" i="3"/>
  <c r="G11" i="4"/>
  <c r="F12" i="4"/>
  <c r="G12" i="4"/>
  <c r="F13" i="4"/>
  <c r="I29" i="3"/>
  <c r="G30" i="3"/>
  <c r="G13" i="4"/>
  <c r="G14" i="4"/>
  <c r="F18" i="4"/>
  <c r="G31" i="3"/>
  <c r="I30" i="3"/>
  <c r="F19" i="4"/>
  <c r="G18" i="4"/>
  <c r="G32" i="3"/>
  <c r="I31" i="3"/>
  <c r="G33" i="3"/>
  <c r="I32" i="3"/>
  <c r="F20" i="4"/>
  <c r="G19" i="4"/>
  <c r="I33" i="3"/>
  <c r="G34" i="3"/>
  <c r="G20" i="4"/>
  <c r="F21" i="4"/>
  <c r="G21" i="4"/>
  <c r="F22" i="4"/>
  <c r="G35" i="3"/>
  <c r="I34" i="3"/>
  <c r="G36" i="3"/>
  <c r="I35" i="3"/>
  <c r="G22" i="4"/>
  <c r="F23" i="4"/>
  <c r="I36" i="3"/>
  <c r="G37" i="3"/>
  <c r="F24" i="4"/>
  <c r="G23" i="4"/>
  <c r="G24" i="4"/>
  <c r="F25" i="4"/>
  <c r="I37" i="3"/>
  <c r="G38" i="3"/>
  <c r="G39" i="3"/>
  <c r="I38" i="3"/>
  <c r="F26" i="4"/>
  <c r="G25" i="4"/>
  <c r="F27" i="4"/>
  <c r="G26" i="4"/>
  <c r="G40" i="3"/>
  <c r="I39" i="3"/>
  <c r="I40" i="3"/>
  <c r="G41" i="3"/>
  <c r="F28" i="4"/>
  <c r="G27" i="4"/>
  <c r="I41" i="3"/>
  <c r="G42" i="3"/>
  <c r="F29" i="4"/>
  <c r="G28" i="4"/>
  <c r="G43" i="3"/>
  <c r="I42" i="3"/>
  <c r="G29" i="4"/>
  <c r="F30" i="4"/>
  <c r="G30" i="4"/>
  <c r="F31" i="4"/>
  <c r="G44" i="3"/>
  <c r="I43" i="3"/>
  <c r="G31" i="4"/>
  <c r="F32" i="4"/>
  <c r="I44" i="3"/>
  <c r="G45" i="3"/>
  <c r="G46" i="3"/>
  <c r="I45" i="3"/>
  <c r="F33" i="4"/>
  <c r="G32" i="4"/>
  <c r="G33" i="4"/>
  <c r="G34" i="4"/>
  <c r="F37" i="4"/>
  <c r="I46" i="3"/>
  <c r="G47" i="3"/>
  <c r="G48" i="3"/>
  <c r="I47" i="3"/>
  <c r="F38" i="4"/>
  <c r="G37" i="4"/>
  <c r="G38" i="4"/>
  <c r="F39" i="4"/>
  <c r="G49" i="3"/>
  <c r="I48" i="3"/>
  <c r="I49" i="3"/>
  <c r="G50" i="3"/>
  <c r="F40" i="4"/>
  <c r="G39" i="4"/>
  <c r="G40" i="4"/>
  <c r="F41" i="4"/>
  <c r="I50" i="3"/>
  <c r="G51" i="3"/>
  <c r="G41" i="4"/>
  <c r="F42" i="4"/>
  <c r="G52" i="3"/>
  <c r="I51" i="3"/>
  <c r="I52" i="3"/>
  <c r="G53" i="3"/>
  <c r="G42" i="4"/>
  <c r="F43" i="4"/>
  <c r="G54" i="3"/>
  <c r="I53" i="3"/>
  <c r="F44" i="4"/>
  <c r="G43" i="4"/>
  <c r="G44" i="4"/>
  <c r="F45" i="4"/>
  <c r="I54" i="3"/>
  <c r="G55" i="3"/>
  <c r="I55" i="3"/>
  <c r="G56" i="3"/>
  <c r="G45" i="4"/>
  <c r="F46" i="4"/>
  <c r="I56" i="3"/>
  <c r="G57" i="3"/>
  <c r="G46" i="4"/>
  <c r="F47" i="4"/>
  <c r="G47" i="4"/>
  <c r="F48" i="4"/>
  <c r="G48" i="4"/>
  <c r="G49" i="4"/>
  <c r="G58" i="3"/>
  <c r="I58" i="3"/>
  <c r="I61" i="3"/>
  <c r="I57" i="3"/>
  <c r="G14" i="1" l="1"/>
  <c r="G22" i="1"/>
</calcChain>
</file>

<file path=xl/sharedStrings.xml><?xml version="1.0" encoding="utf-8"?>
<sst xmlns="http://schemas.openxmlformats.org/spreadsheetml/2006/main" count="327" uniqueCount="219">
  <si>
    <t>Seva Chakkara:</t>
  </si>
  <si>
    <t>Consolidated Budget</t>
  </si>
  <si>
    <t>Monthly Expense</t>
  </si>
  <si>
    <t>Yearly Expense</t>
  </si>
  <si>
    <t>Items</t>
  </si>
  <si>
    <t>Indian Rupee</t>
  </si>
  <si>
    <t>US Dollar</t>
  </si>
  <si>
    <t># of Months</t>
  </si>
  <si>
    <t>All Food Items</t>
  </si>
  <si>
    <t>Education</t>
  </si>
  <si>
    <t>Administration &amp; Maintenance</t>
  </si>
  <si>
    <t>Totals</t>
  </si>
  <si>
    <t xml:space="preserve"> </t>
  </si>
  <si>
    <t>Seva Chakkara:  Educational Expenses</t>
  </si>
  <si>
    <t>Nursery and Primary:  Teacher/Staff Salaries</t>
  </si>
  <si>
    <t>Item</t>
  </si>
  <si>
    <t xml:space="preserve">Monthly </t>
  </si>
  <si>
    <t>Yearly</t>
  </si>
  <si>
    <t>Driver (Van)</t>
  </si>
  <si>
    <t>Watchman</t>
  </si>
  <si>
    <t>Sweeper</t>
  </si>
  <si>
    <t>Scavenger</t>
  </si>
  <si>
    <t>Total</t>
  </si>
  <si>
    <t>Primary and Secondary: Recurring Education Expenses</t>
  </si>
  <si>
    <t>I</t>
  </si>
  <si>
    <t>Recurring Expenses</t>
  </si>
  <si>
    <t># of Students</t>
  </si>
  <si>
    <t>Monthly Fees</t>
  </si>
  <si>
    <t>Yearly Fees</t>
  </si>
  <si>
    <t>Uniform</t>
  </si>
  <si>
    <t xml:space="preserve">TextBooks </t>
  </si>
  <si>
    <t>Teachers/Staff Salary</t>
  </si>
  <si>
    <t>Total Annual Per Child</t>
  </si>
  <si>
    <t xml:space="preserve">Seva Chakkara Nursery &amp; Primary School </t>
  </si>
  <si>
    <t>High School Students</t>
  </si>
  <si>
    <t xml:space="preserve">Higher Secondary School  Students </t>
  </si>
  <si>
    <t>I.T.I Technical Education</t>
  </si>
  <si>
    <t xml:space="preserve">Diffrently abled </t>
  </si>
  <si>
    <t>Arts &amp; Science College</t>
  </si>
  <si>
    <t>Sub Total</t>
  </si>
  <si>
    <t>II</t>
  </si>
  <si>
    <t>Non- Recurring Expenses</t>
  </si>
  <si>
    <t xml:space="preserve">Charts         </t>
  </si>
  <si>
    <t xml:space="preserve">4 Block Board </t>
  </si>
  <si>
    <t>Amenities</t>
  </si>
  <si>
    <t xml:space="preserve">Sub Total </t>
  </si>
  <si>
    <t>I &amp; II</t>
  </si>
  <si>
    <t>III</t>
  </si>
  <si>
    <t>Misc Educational Related Expenses</t>
  </si>
  <si>
    <t>Description</t>
  </si>
  <si>
    <t>Monthly Expenses</t>
  </si>
  <si>
    <t>Yearly Total</t>
  </si>
  <si>
    <t>Conveyance</t>
  </si>
  <si>
    <t>Food</t>
  </si>
  <si>
    <t>Lunch food, evening tea &amp; biscuits</t>
  </si>
  <si>
    <t>Notebook &amp; Stationary</t>
  </si>
  <si>
    <t>Private Tuition</t>
  </si>
  <si>
    <t>Unit Test Examination</t>
  </si>
  <si>
    <t>News paper &amp; Magazine</t>
  </si>
  <si>
    <t>Photo copy charges for Programs</t>
  </si>
  <si>
    <t>College Students books/periodicals</t>
  </si>
  <si>
    <t>Training expenses I.T.I. Students</t>
  </si>
  <si>
    <t>Additional outside tuition</t>
  </si>
  <si>
    <t>I &amp; II &amp; III</t>
  </si>
  <si>
    <t>Food Items</t>
  </si>
  <si>
    <t>Daily Essential Items</t>
  </si>
  <si>
    <t>Food Item</t>
  </si>
  <si>
    <t># of Children</t>
  </si>
  <si>
    <t>Total Quantity
Per Day</t>
  </si>
  <si>
    <t>Total Quantity
Per Month</t>
  </si>
  <si>
    <t xml:space="preserve">Cost per Item </t>
  </si>
  <si>
    <t>Total Monthly Expense</t>
  </si>
  <si>
    <t>Milk</t>
  </si>
  <si>
    <t>L</t>
  </si>
  <si>
    <t>Rice Govt.</t>
  </si>
  <si>
    <t>kg</t>
  </si>
  <si>
    <t>Out side Rice</t>
  </si>
  <si>
    <t>Gas Cylinder</t>
  </si>
  <si>
    <t>Nos</t>
  </si>
  <si>
    <t>Total Daily Essential Items</t>
  </si>
  <si>
    <t>Monthly Food Expenses</t>
  </si>
  <si>
    <t>Sl.No.</t>
  </si>
  <si>
    <t>List of Provision &amp; Groceries</t>
  </si>
  <si>
    <t>Quantity 
Required</t>
  </si>
  <si>
    <t>Unit 
Price</t>
  </si>
  <si>
    <t>Monthly 
Expenses</t>
  </si>
  <si>
    <t>Essential Food Items (from above)</t>
  </si>
  <si>
    <t xml:space="preserve">Toor Dhal </t>
  </si>
  <si>
    <t>Ured Dhal</t>
  </si>
  <si>
    <t>Moon Dhal</t>
  </si>
  <si>
    <t>Garam Dhal</t>
  </si>
  <si>
    <t>Mustard</t>
  </si>
  <si>
    <t>Pepper</t>
  </si>
  <si>
    <t>Jeera</t>
  </si>
  <si>
    <t>Methi</t>
  </si>
  <si>
    <t>L.G. Asafoetida</t>
  </si>
  <si>
    <t>Turmeric Powder</t>
  </si>
  <si>
    <t>Tamarind</t>
  </si>
  <si>
    <t>Gundu Chillies</t>
  </si>
  <si>
    <t>Dhaniya Local</t>
  </si>
  <si>
    <t>Cooking Oil</t>
  </si>
  <si>
    <t>Coconut Oil</t>
  </si>
  <si>
    <t>Gingely Oil</t>
  </si>
  <si>
    <t>Bengal gram</t>
  </si>
  <si>
    <t>Salt</t>
  </si>
  <si>
    <t>Jaggery</t>
  </si>
  <si>
    <t>Tea Powder</t>
  </si>
  <si>
    <t>Vermicelli</t>
  </si>
  <si>
    <t>Sooji</t>
  </si>
  <si>
    <t>Chashew</t>
  </si>
  <si>
    <t>Cardamon</t>
  </si>
  <si>
    <t>Drygrapes</t>
  </si>
  <si>
    <t>Spoces</t>
  </si>
  <si>
    <t>Applam</t>
  </si>
  <si>
    <t>Match Box</t>
  </si>
  <si>
    <t>Soap (Washing)</t>
  </si>
  <si>
    <t>Soap(Bathing)</t>
  </si>
  <si>
    <t>Sabena</t>
  </si>
  <si>
    <t>Vim Dish was bar</t>
  </si>
  <si>
    <t>Phenyle</t>
  </si>
  <si>
    <t>Vegetables ( from Below)</t>
  </si>
  <si>
    <t>Monthly Vegetables  Expenses Average</t>
  </si>
  <si>
    <t>Tomato</t>
  </si>
  <si>
    <t>Carrot</t>
  </si>
  <si>
    <t>Beetroot</t>
  </si>
  <si>
    <t>Raddish</t>
  </si>
  <si>
    <t>Brinjal</t>
  </si>
  <si>
    <t>Turnip</t>
  </si>
  <si>
    <t>Lady'sfinger</t>
  </si>
  <si>
    <t>Cabbage</t>
  </si>
  <si>
    <t>Beans</t>
  </si>
  <si>
    <t>Potato</t>
  </si>
  <si>
    <t>Greens</t>
  </si>
  <si>
    <t>Bottle guard</t>
  </si>
  <si>
    <t>Rawplantain</t>
  </si>
  <si>
    <t>Corn</t>
  </si>
  <si>
    <t>Bittergourd</t>
  </si>
  <si>
    <t>Peas</t>
  </si>
  <si>
    <t>Cauliflower</t>
  </si>
  <si>
    <t>Onion</t>
  </si>
  <si>
    <t>Drumstick</t>
  </si>
  <si>
    <t>Pumpkin</t>
  </si>
  <si>
    <t>Capsicum</t>
  </si>
  <si>
    <t>Cucumber</t>
  </si>
  <si>
    <t>Ginger</t>
  </si>
  <si>
    <t>Mushroom</t>
  </si>
  <si>
    <t>spinach</t>
  </si>
  <si>
    <t>garlic</t>
  </si>
  <si>
    <t>Sweet Potatoes</t>
  </si>
  <si>
    <t>Pudina</t>
  </si>
  <si>
    <t>Curry leaves</t>
  </si>
  <si>
    <t>Section</t>
  </si>
  <si>
    <t>Project</t>
  </si>
  <si>
    <t>Orphanage Staff Salary</t>
  </si>
  <si>
    <t>Administrative Officer</t>
  </si>
  <si>
    <t>Cook (2)</t>
  </si>
  <si>
    <t>Asst. Cook 1</t>
  </si>
  <si>
    <t>Store Keeper</t>
  </si>
  <si>
    <t>Medical Asst.</t>
  </si>
  <si>
    <t>Boys &amp; Girls Warden (2)</t>
  </si>
  <si>
    <t>Office Asst.</t>
  </si>
  <si>
    <t>Driver (Auto)</t>
  </si>
  <si>
    <t>Computer maintenance</t>
  </si>
  <si>
    <t>Computer Sheet</t>
  </si>
  <si>
    <t>Courier charges</t>
  </si>
  <si>
    <t>Photo expenses</t>
  </si>
  <si>
    <t>Binding charges</t>
  </si>
  <si>
    <t>Sanitation</t>
  </si>
  <si>
    <t>Orphanage cleaning charges</t>
  </si>
  <si>
    <t>Electricity</t>
  </si>
  <si>
    <t xml:space="preserve">Telephones </t>
  </si>
  <si>
    <t>(2) approximately</t>
  </si>
  <si>
    <t>Transportation</t>
  </si>
  <si>
    <t>Conveyance for own Auto</t>
  </si>
  <si>
    <t>Building maintenance</t>
  </si>
  <si>
    <t>Furniture &amp; Fitting Maintenance</t>
  </si>
  <si>
    <t>Primary &amp; Nursery School maintenance</t>
  </si>
  <si>
    <t>Sundry</t>
  </si>
  <si>
    <t>Children Health, Food &amp; Recreation</t>
  </si>
  <si>
    <t>Pooja expenses</t>
  </si>
  <si>
    <t>Kids, children, excursion</t>
  </si>
  <si>
    <t>Dress Materials inner garments</t>
  </si>
  <si>
    <t xml:space="preserve">Bed Materials                                                                                                </t>
  </si>
  <si>
    <t>Mosquito mats</t>
  </si>
  <si>
    <t>Broom ( 2 Buildings)</t>
  </si>
  <si>
    <t>Spindle Broom</t>
  </si>
  <si>
    <t xml:space="preserve">Litmus perfume for toilet </t>
  </si>
  <si>
    <t>Gas repair</t>
  </si>
  <si>
    <t>Napkins expense (??)</t>
  </si>
  <si>
    <t xml:space="preserve">Honorarium  </t>
  </si>
  <si>
    <t>Medical</t>
  </si>
  <si>
    <t>average expenditure</t>
  </si>
  <si>
    <t xml:space="preserve">I &amp; II &amp;   </t>
  </si>
  <si>
    <t>III  Total</t>
  </si>
  <si>
    <t>Exch Rate</t>
  </si>
  <si>
    <t xml:space="preserve"> Nil</t>
  </si>
  <si>
    <t>3 Teachers + H.M</t>
  </si>
  <si>
    <t xml:space="preserve">Transport from Seva Chakkara to their colleges/ Lab Technician </t>
  </si>
  <si>
    <t>Out Side Sugar</t>
  </si>
  <si>
    <t>Out side Wheat</t>
  </si>
  <si>
    <t>Sugar Govt.</t>
  </si>
  <si>
    <t>Wheat Govt.</t>
  </si>
  <si>
    <t>Water Tax &amp; Charges 2 Building</t>
  </si>
  <si>
    <t>Vehicle repair (1 Auto, 1 Van 2 Cycles)</t>
  </si>
  <si>
    <t>Blecing Powder</t>
  </si>
  <si>
    <t>Sivakasi Matriculation Hr.Sec.Sc</t>
  </si>
  <si>
    <t>P.G Course  College</t>
  </si>
  <si>
    <t>Nil</t>
  </si>
  <si>
    <t>INR Rate</t>
  </si>
  <si>
    <t>2014 Budget Requested</t>
  </si>
  <si>
    <t>2014 Budget Approved (10% Incr. from 2013)</t>
  </si>
  <si>
    <t>2015 Budget Increase (From 2014 Requested)</t>
  </si>
  <si>
    <t>2015 Proposed (10% incr. from 2014)</t>
  </si>
  <si>
    <t>Shortfall in 2015 Budget Request</t>
  </si>
  <si>
    <t>Shortfall in 2015 Budget Request %</t>
  </si>
  <si>
    <t>USD Amount</t>
  </si>
  <si>
    <t>Alagappa School Matriculation</t>
  </si>
  <si>
    <t>Teachers Traning College</t>
  </si>
  <si>
    <t xml:space="preserve">Lap Technician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</si>
</sst>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_ * #,##0.00_ ;_ * \-#,##0.00_ ;_ * &quot;-&quot;??_ ;_ @_ "/>
    <numFmt numFmtId="165" formatCode="[$Rs-426]\ #,##0"/>
    <numFmt numFmtId="166" formatCode="\$#,##0;&quot;$(&quot;#,##0\)"/>
    <numFmt numFmtId="167" formatCode="#,##0.00;\(#,##0.00\)"/>
    <numFmt numFmtId="168" formatCode="\$#,##0;&quot;($&quot;#,##0\)"/>
    <numFmt numFmtId="169" formatCode="#,##0\ ;\(#,##0\)"/>
    <numFmt numFmtId="170" formatCode="[$Rs-426]\ #,##0.00"/>
    <numFmt numFmtId="171" formatCode="[$Rs-420]#,##0.00_-"/>
    <numFmt numFmtId="172" formatCode="_ * #,##0_ ;_ * \-#,##0_ ;_ * &quot;-&quot;??_ ;_ @_ "/>
    <numFmt numFmtId="173" formatCode="_([$INR]\ * #,##0.00_);_([$INR]\ * \(#,##0.00\);_([$INR]\ * &quot;-&quot;??_);_(@_)"/>
  </numFmts>
  <fonts count="25" x14ac:knownFonts="1">
    <font>
      <sz val="10"/>
      <name val="Arial"/>
      <family val="2"/>
    </font>
    <font>
      <sz val="10"/>
      <name val="Arial"/>
    </font>
    <font>
      <sz val="10"/>
      <color indexed="8"/>
      <name val="Arial"/>
      <family val="2"/>
    </font>
    <font>
      <b/>
      <u/>
      <sz val="14"/>
      <color indexed="8"/>
      <name val="Arial"/>
      <family val="2"/>
    </font>
    <font>
      <b/>
      <u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u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b/>
      <sz val="8"/>
      <color indexed="12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u/>
      <sz val="9"/>
      <color indexed="8"/>
      <name val="Arial"/>
      <family val="2"/>
    </font>
    <font>
      <sz val="9"/>
      <color indexed="12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sz val="9"/>
      <color rgb="FF0000FF"/>
      <name val="Arial"/>
      <family val="2"/>
    </font>
    <font>
      <b/>
      <sz val="9"/>
      <color theme="4"/>
      <name val="Arial"/>
      <family val="2"/>
    </font>
    <font>
      <b/>
      <sz val="10"/>
      <color theme="4"/>
      <name val="Arial"/>
      <family val="2"/>
    </font>
    <font>
      <sz val="10"/>
      <color theme="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rgb="FF000000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58"/>
      </bottom>
      <diagonal/>
    </border>
    <border>
      <left/>
      <right style="thin">
        <color indexed="58"/>
      </right>
      <top style="thin">
        <color indexed="58"/>
      </top>
      <bottom style="thin">
        <color indexed="5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hair">
        <color indexed="58"/>
      </bottom>
      <diagonal/>
    </border>
    <border>
      <left/>
      <right/>
      <top style="thin">
        <color indexed="58"/>
      </top>
      <bottom style="thin">
        <color indexed="5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58"/>
      </bottom>
      <diagonal/>
    </border>
    <border>
      <left style="thin">
        <color indexed="58"/>
      </left>
      <right/>
      <top style="thin">
        <color indexed="58"/>
      </top>
      <bottom style="thin">
        <color indexed="58"/>
      </bottom>
      <diagonal/>
    </border>
    <border>
      <left/>
      <right/>
      <top style="thin">
        <color indexed="58"/>
      </top>
      <bottom style="thin">
        <color indexed="8"/>
      </bottom>
      <diagonal/>
    </border>
    <border>
      <left/>
      <right/>
      <top/>
      <bottom style="dotted">
        <color indexed="58"/>
      </bottom>
      <diagonal/>
    </border>
  </borders>
  <cellStyleXfs count="3">
    <xf numFmtId="0" fontId="0" fillId="0" borderId="0"/>
    <xf numFmtId="164" fontId="1" fillId="0" borderId="0" applyFill="0" applyBorder="0" applyAlignment="0" applyProtection="0"/>
    <xf numFmtId="9" fontId="1" fillId="0" borderId="0" applyFill="0" applyBorder="0" applyAlignment="0" applyProtection="0"/>
  </cellStyleXfs>
  <cellXfs count="140">
    <xf numFmtId="0" fontId="0" fillId="0" borderId="0" xfId="0"/>
    <xf numFmtId="0" fontId="0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/>
    <xf numFmtId="0" fontId="3" fillId="0" borderId="0" xfId="0" applyNumberFormat="1" applyFont="1" applyFill="1" applyBorder="1" applyAlignment="1"/>
    <xf numFmtId="0" fontId="4" fillId="0" borderId="0" xfId="0" applyNumberFormat="1" applyFont="1" applyFill="1" applyBorder="1" applyAlignment="1"/>
    <xf numFmtId="0" fontId="5" fillId="0" borderId="0" xfId="0" applyNumberFormat="1" applyFont="1" applyFill="1" applyBorder="1" applyAlignment="1"/>
    <xf numFmtId="0" fontId="5" fillId="0" borderId="1" xfId="0" applyNumberFormat="1" applyFont="1" applyFill="1" applyBorder="1" applyAlignment="1"/>
    <xf numFmtId="0" fontId="5" fillId="0" borderId="1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right"/>
    </xf>
    <xf numFmtId="165" fontId="5" fillId="0" borderId="0" xfId="0" applyNumberFormat="1" applyFont="1" applyFill="1" applyBorder="1" applyAlignment="1"/>
    <xf numFmtId="166" fontId="5" fillId="0" borderId="0" xfId="0" applyNumberFormat="1" applyFont="1" applyFill="1" applyBorder="1" applyAlignment="1"/>
    <xf numFmtId="0" fontId="6" fillId="0" borderId="0" xfId="0" applyNumberFormat="1" applyFont="1" applyFill="1" applyBorder="1" applyAlignment="1"/>
    <xf numFmtId="166" fontId="5" fillId="0" borderId="2" xfId="0" applyNumberFormat="1" applyFont="1" applyFill="1" applyBorder="1" applyAlignment="1"/>
    <xf numFmtId="165" fontId="7" fillId="0" borderId="0" xfId="0" applyNumberFormat="1" applyFont="1" applyFill="1" applyBorder="1" applyAlignment="1"/>
    <xf numFmtId="4" fontId="2" fillId="0" borderId="0" xfId="0" applyNumberFormat="1" applyFont="1" applyFill="1" applyBorder="1" applyAlignment="1"/>
    <xf numFmtId="167" fontId="5" fillId="0" borderId="0" xfId="0" applyNumberFormat="1" applyFont="1" applyFill="1" applyBorder="1" applyAlignment="1"/>
    <xf numFmtId="0" fontId="2" fillId="0" borderId="1" xfId="0" applyNumberFormat="1" applyFont="1" applyFill="1" applyBorder="1" applyAlignment="1"/>
    <xf numFmtId="165" fontId="2" fillId="0" borderId="1" xfId="0" applyNumberFormat="1" applyFont="1" applyFill="1" applyBorder="1" applyAlignment="1"/>
    <xf numFmtId="168" fontId="5" fillId="0" borderId="1" xfId="0" applyNumberFormat="1" applyFont="1" applyFill="1" applyBorder="1" applyAlignment="1"/>
    <xf numFmtId="168" fontId="5" fillId="0" borderId="0" xfId="0" applyNumberFormat="1" applyFont="1" applyFill="1" applyBorder="1" applyAlignment="1"/>
    <xf numFmtId="0" fontId="5" fillId="0" borderId="3" xfId="0" applyNumberFormat="1" applyFont="1" applyFill="1" applyBorder="1" applyAlignment="1"/>
    <xf numFmtId="165" fontId="2" fillId="0" borderId="0" xfId="0" applyNumberFormat="1" applyFont="1" applyFill="1" applyBorder="1" applyAlignment="1"/>
    <xf numFmtId="0" fontId="8" fillId="0" borderId="0" xfId="0" applyNumberFormat="1" applyFont="1" applyFill="1" applyBorder="1" applyAlignment="1"/>
    <xf numFmtId="0" fontId="9" fillId="0" borderId="0" xfId="0" applyNumberFormat="1" applyFont="1" applyFill="1" applyBorder="1" applyAlignment="1"/>
    <xf numFmtId="0" fontId="10" fillId="0" borderId="0" xfId="0" applyNumberFormat="1" applyFont="1" applyFill="1" applyBorder="1" applyAlignment="1"/>
    <xf numFmtId="0" fontId="10" fillId="0" borderId="0" xfId="0" applyNumberFormat="1" applyFont="1" applyFill="1" applyBorder="1" applyAlignment="1">
      <alignment horizontal="left" wrapText="1"/>
    </xf>
    <xf numFmtId="0" fontId="10" fillId="0" borderId="4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right" wrapText="1"/>
    </xf>
    <xf numFmtId="0" fontId="11" fillId="0" borderId="1" xfId="0" applyNumberFormat="1" applyFont="1" applyFill="1" applyBorder="1" applyAlignment="1"/>
    <xf numFmtId="0" fontId="10" fillId="0" borderId="1" xfId="0" applyNumberFormat="1" applyFont="1" applyFill="1" applyBorder="1" applyAlignment="1">
      <alignment horizontal="right"/>
    </xf>
    <xf numFmtId="0" fontId="9" fillId="0" borderId="1" xfId="0" applyNumberFormat="1" applyFont="1" applyFill="1" applyBorder="1" applyAlignment="1"/>
    <xf numFmtId="0" fontId="11" fillId="0" borderId="0" xfId="0" applyNumberFormat="1" applyFont="1" applyFill="1" applyBorder="1" applyAlignment="1"/>
    <xf numFmtId="0" fontId="12" fillId="0" borderId="0" xfId="0" applyNumberFormat="1" applyFont="1" applyFill="1" applyBorder="1" applyAlignment="1"/>
    <xf numFmtId="3" fontId="11" fillId="0" borderId="0" xfId="0" applyNumberFormat="1" applyFont="1" applyFill="1" applyBorder="1" applyAlignment="1"/>
    <xf numFmtId="170" fontId="12" fillId="0" borderId="0" xfId="0" applyNumberFormat="1" applyFont="1" applyFill="1" applyBorder="1" applyAlignment="1"/>
    <xf numFmtId="165" fontId="11" fillId="0" borderId="0" xfId="0" applyNumberFormat="1" applyFont="1" applyFill="1" applyBorder="1" applyAlignment="1"/>
    <xf numFmtId="3" fontId="12" fillId="0" borderId="0" xfId="0" applyNumberFormat="1" applyFont="1" applyFill="1" applyBorder="1" applyAlignment="1"/>
    <xf numFmtId="0" fontId="12" fillId="0" borderId="0" xfId="0" applyNumberFormat="1" applyFont="1" applyFill="1" applyBorder="1" applyAlignment="1">
      <alignment horizontal="right"/>
    </xf>
    <xf numFmtId="0" fontId="10" fillId="0" borderId="5" xfId="0" applyNumberFormat="1" applyFont="1" applyFill="1" applyBorder="1" applyAlignment="1"/>
    <xf numFmtId="0" fontId="9" fillId="0" borderId="5" xfId="0" applyNumberFormat="1" applyFont="1" applyFill="1" applyBorder="1" applyAlignment="1"/>
    <xf numFmtId="165" fontId="10" fillId="0" borderId="5" xfId="0" applyNumberFormat="1" applyFont="1" applyFill="1" applyBorder="1" applyAlignment="1"/>
    <xf numFmtId="0" fontId="10" fillId="0" borderId="6" xfId="0" applyNumberFormat="1" applyFont="1" applyFill="1" applyBorder="1" applyAlignment="1">
      <alignment horizontal="right"/>
    </xf>
    <xf numFmtId="0" fontId="10" fillId="0" borderId="6" xfId="0" applyNumberFormat="1" applyFont="1" applyFill="1" applyBorder="1" applyAlignment="1"/>
    <xf numFmtId="0" fontId="10" fillId="0" borderId="6" xfId="0" applyNumberFormat="1" applyFont="1" applyFill="1" applyBorder="1" applyAlignment="1">
      <alignment horizontal="right" wrapText="1"/>
    </xf>
    <xf numFmtId="0" fontId="10" fillId="0" borderId="7" xfId="0" applyNumberFormat="1" applyFont="1" applyFill="1" applyBorder="1" applyAlignment="1">
      <alignment horizontal="right"/>
    </xf>
    <xf numFmtId="0" fontId="10" fillId="0" borderId="7" xfId="0" applyNumberFormat="1" applyFont="1" applyFill="1" applyBorder="1" applyAlignment="1"/>
    <xf numFmtId="0" fontId="10" fillId="0" borderId="7" xfId="0" applyNumberFormat="1" applyFont="1" applyFill="1" applyBorder="1" applyAlignment="1">
      <alignment horizontal="right" wrapText="1"/>
    </xf>
    <xf numFmtId="0" fontId="9" fillId="0" borderId="0" xfId="0" applyNumberFormat="1" applyFont="1" applyFill="1" applyBorder="1" applyAlignment="1">
      <alignment horizontal="right"/>
    </xf>
    <xf numFmtId="165" fontId="10" fillId="0" borderId="0" xfId="0" applyNumberFormat="1" applyFont="1" applyFill="1" applyBorder="1" applyAlignment="1"/>
    <xf numFmtId="0" fontId="13" fillId="0" borderId="0" xfId="0" applyNumberFormat="1" applyFont="1" applyFill="1" applyBorder="1" applyAlignment="1"/>
    <xf numFmtId="165" fontId="9" fillId="0" borderId="0" xfId="0" applyNumberFormat="1" applyFont="1" applyFill="1" applyBorder="1" applyAlignment="1"/>
    <xf numFmtId="0" fontId="9" fillId="0" borderId="6" xfId="0" applyNumberFormat="1" applyFont="1" applyFill="1" applyBorder="1" applyAlignment="1"/>
    <xf numFmtId="165" fontId="9" fillId="0" borderId="1" xfId="0" applyNumberFormat="1" applyFont="1" applyFill="1" applyBorder="1" applyAlignment="1"/>
    <xf numFmtId="0" fontId="10" fillId="0" borderId="8" xfId="0" applyNumberFormat="1" applyFont="1" applyFill="1" applyBorder="1" applyAlignment="1"/>
    <xf numFmtId="165" fontId="10" fillId="0" borderId="1" xfId="0" applyNumberFormat="1" applyFont="1" applyFill="1" applyBorder="1" applyAlignment="1"/>
    <xf numFmtId="0" fontId="9" fillId="0" borderId="8" xfId="0" applyNumberFormat="1" applyFont="1" applyFill="1" applyBorder="1" applyAlignment="1"/>
    <xf numFmtId="0" fontId="12" fillId="0" borderId="1" xfId="0" applyNumberFormat="1" applyFont="1" applyFill="1" applyBorder="1" applyAlignment="1"/>
    <xf numFmtId="0" fontId="10" fillId="0" borderId="1" xfId="0" applyNumberFormat="1" applyFont="1" applyFill="1" applyBorder="1" applyAlignment="1"/>
    <xf numFmtId="1" fontId="0" fillId="0" borderId="0" xfId="0" applyNumberFormat="1" applyFont="1" applyFill="1" applyBorder="1" applyAlignment="1"/>
    <xf numFmtId="171" fontId="5" fillId="0" borderId="0" xfId="0" applyNumberFormat="1" applyFont="1" applyFill="1" applyBorder="1" applyAlignment="1"/>
    <xf numFmtId="0" fontId="5" fillId="2" borderId="9" xfId="0" applyNumberFormat="1" applyFont="1" applyFill="1" applyBorder="1" applyAlignment="1"/>
    <xf numFmtId="165" fontId="7" fillId="2" borderId="5" xfId="0" applyNumberFormat="1" applyFont="1" applyFill="1" applyBorder="1" applyAlignment="1"/>
    <xf numFmtId="166" fontId="5" fillId="2" borderId="5" xfId="0" applyNumberFormat="1" applyFont="1" applyFill="1" applyBorder="1" applyAlignment="1"/>
    <xf numFmtId="0" fontId="6" fillId="2" borderId="5" xfId="0" applyNumberFormat="1" applyFont="1" applyFill="1" applyBorder="1" applyAlignment="1"/>
    <xf numFmtId="164" fontId="1" fillId="0" borderId="0" xfId="1"/>
    <xf numFmtId="164" fontId="1" fillId="0" borderId="0" xfId="1" applyFill="1" applyBorder="1" applyAlignment="1"/>
    <xf numFmtId="172" fontId="1" fillId="0" borderId="0" xfId="1" applyNumberFormat="1"/>
    <xf numFmtId="165" fontId="5" fillId="0" borderId="1" xfId="0" applyNumberFormat="1" applyFont="1" applyFill="1" applyBorder="1" applyAlignment="1"/>
    <xf numFmtId="172" fontId="1" fillId="0" borderId="0" xfId="1" applyNumberFormat="1" applyFill="1" applyBorder="1" applyAlignment="1"/>
    <xf numFmtId="172" fontId="7" fillId="0" borderId="0" xfId="0" applyNumberFormat="1" applyFont="1"/>
    <xf numFmtId="172" fontId="7" fillId="0" borderId="0" xfId="1" applyNumberFormat="1" applyFont="1"/>
    <xf numFmtId="0" fontId="14" fillId="0" borderId="0" xfId="0" applyNumberFormat="1" applyFont="1" applyFill="1" applyBorder="1" applyAlignment="1">
      <alignment wrapText="1"/>
    </xf>
    <xf numFmtId="0" fontId="14" fillId="0" borderId="0" xfId="0" applyNumberFormat="1" applyFont="1" applyFill="1" applyBorder="1" applyAlignment="1"/>
    <xf numFmtId="0" fontId="15" fillId="0" borderId="0" xfId="0" applyFont="1"/>
    <xf numFmtId="0" fontId="16" fillId="0" borderId="0" xfId="0" applyNumberFormat="1" applyFont="1" applyFill="1" applyBorder="1" applyAlignment="1"/>
    <xf numFmtId="0" fontId="17" fillId="0" borderId="0" xfId="0" applyNumberFormat="1" applyFont="1" applyFill="1" applyBorder="1" applyAlignment="1"/>
    <xf numFmtId="0" fontId="16" fillId="0" borderId="1" xfId="0" applyNumberFormat="1" applyFont="1" applyFill="1" applyBorder="1" applyAlignment="1">
      <alignment horizontal="left"/>
    </xf>
    <xf numFmtId="0" fontId="16" fillId="0" borderId="1" xfId="0" applyNumberFormat="1" applyFont="1" applyFill="1" applyBorder="1" applyAlignment="1">
      <alignment horizontal="right"/>
    </xf>
    <xf numFmtId="165" fontId="18" fillId="0" borderId="0" xfId="0" applyNumberFormat="1" applyFont="1" applyFill="1" applyBorder="1" applyAlignment="1"/>
    <xf numFmtId="169" fontId="18" fillId="0" borderId="0" xfId="0" applyNumberFormat="1" applyFont="1" applyFill="1" applyBorder="1" applyAlignment="1"/>
    <xf numFmtId="165" fontId="15" fillId="0" borderId="0" xfId="0" applyNumberFormat="1" applyFont="1" applyFill="1" applyBorder="1" applyAlignment="1"/>
    <xf numFmtId="0" fontId="19" fillId="0" borderId="0" xfId="0" applyNumberFormat="1" applyFont="1" applyFill="1" applyBorder="1" applyAlignment="1"/>
    <xf numFmtId="0" fontId="18" fillId="0" borderId="0" xfId="0" applyNumberFormat="1" applyFont="1" applyFill="1" applyBorder="1" applyAlignment="1"/>
    <xf numFmtId="165" fontId="16" fillId="0" borderId="0" xfId="0" applyNumberFormat="1" applyFont="1" applyFill="1" applyBorder="1" applyAlignment="1"/>
    <xf numFmtId="0" fontId="15" fillId="0" borderId="0" xfId="0" applyNumberFormat="1" applyFont="1" applyFill="1" applyBorder="1" applyAlignment="1"/>
    <xf numFmtId="0" fontId="14" fillId="0" borderId="6" xfId="0" applyNumberFormat="1" applyFont="1" applyFill="1" applyBorder="1" applyAlignment="1"/>
    <xf numFmtId="169" fontId="18" fillId="0" borderId="6" xfId="0" applyNumberFormat="1" applyFont="1" applyFill="1" applyBorder="1" applyAlignment="1"/>
    <xf numFmtId="0" fontId="16" fillId="0" borderId="3" xfId="0" applyNumberFormat="1" applyFont="1" applyFill="1" applyBorder="1" applyAlignment="1"/>
    <xf numFmtId="165" fontId="20" fillId="0" borderId="5" xfId="0" applyNumberFormat="1" applyFont="1" applyFill="1" applyBorder="1" applyAlignment="1"/>
    <xf numFmtId="169" fontId="16" fillId="0" borderId="3" xfId="0" applyNumberFormat="1" applyFont="1" applyFill="1" applyBorder="1" applyAlignment="1"/>
    <xf numFmtId="0" fontId="16" fillId="0" borderId="1" xfId="0" applyNumberFormat="1" applyFont="1" applyFill="1" applyBorder="1" applyAlignment="1"/>
    <xf numFmtId="0" fontId="16" fillId="0" borderId="1" xfId="0" applyNumberFormat="1" applyFont="1" applyFill="1" applyBorder="1" applyAlignment="1">
      <alignment horizontal="right" wrapText="1"/>
    </xf>
    <xf numFmtId="165" fontId="18" fillId="0" borderId="0" xfId="0" applyNumberFormat="1" applyFont="1" applyFill="1" applyBorder="1" applyAlignment="1">
      <alignment horizontal="right"/>
    </xf>
    <xf numFmtId="0" fontId="18" fillId="0" borderId="0" xfId="0" applyNumberFormat="1" applyFont="1" applyFill="1" applyBorder="1" applyAlignment="1">
      <alignment horizontal="right"/>
    </xf>
    <xf numFmtId="172" fontId="21" fillId="0" borderId="0" xfId="1" applyNumberFormat="1" applyFont="1" applyFill="1" applyBorder="1" applyAlignment="1">
      <alignment horizontal="right"/>
    </xf>
    <xf numFmtId="164" fontId="20" fillId="0" borderId="5" xfId="1" applyFont="1" applyFill="1" applyBorder="1" applyAlignment="1"/>
    <xf numFmtId="172" fontId="15" fillId="0" borderId="0" xfId="1" applyNumberFormat="1" applyFont="1" applyFill="1" applyBorder="1" applyAlignment="1"/>
    <xf numFmtId="0" fontId="14" fillId="0" borderId="7" xfId="0" applyNumberFormat="1" applyFont="1" applyFill="1" applyBorder="1" applyAlignment="1"/>
    <xf numFmtId="165" fontId="14" fillId="0" borderId="0" xfId="0" applyNumberFormat="1" applyFont="1" applyFill="1" applyBorder="1" applyAlignment="1"/>
    <xf numFmtId="165" fontId="14" fillId="0" borderId="7" xfId="0" applyNumberFormat="1" applyFont="1" applyFill="1" applyBorder="1" applyAlignment="1"/>
    <xf numFmtId="0" fontId="14" fillId="0" borderId="1" xfId="0" applyNumberFormat="1" applyFont="1" applyFill="1" applyBorder="1" applyAlignment="1"/>
    <xf numFmtId="0" fontId="14" fillId="0" borderId="3" xfId="0" applyNumberFormat="1" applyFont="1" applyFill="1" applyBorder="1" applyAlignment="1"/>
    <xf numFmtId="0" fontId="16" fillId="0" borderId="1" xfId="0" applyNumberFormat="1" applyFont="1" applyFill="1" applyBorder="1" applyAlignment="1">
      <alignment wrapText="1"/>
    </xf>
    <xf numFmtId="0" fontId="18" fillId="0" borderId="0" xfId="0" applyNumberFormat="1" applyFont="1" applyFill="1" applyBorder="1" applyAlignment="1">
      <alignment wrapText="1"/>
    </xf>
    <xf numFmtId="0" fontId="18" fillId="0" borderId="0" xfId="0" applyNumberFormat="1" applyFont="1" applyFill="1" applyBorder="1" applyAlignment="1">
      <alignment vertical="top" wrapText="1"/>
    </xf>
    <xf numFmtId="0" fontId="14" fillId="0" borderId="6" xfId="0" applyFont="1" applyBorder="1" applyAlignment="1">
      <alignment vertical="top" wrapText="1"/>
    </xf>
    <xf numFmtId="0" fontId="16" fillId="0" borderId="3" xfId="0" applyNumberFormat="1" applyFont="1" applyFill="1" applyBorder="1" applyAlignment="1">
      <alignment vertical="top" wrapText="1"/>
    </xf>
    <xf numFmtId="165" fontId="16" fillId="0" borderId="8" xfId="0" applyNumberFormat="1" applyFont="1" applyFill="1" applyBorder="1" applyAlignment="1">
      <alignment vertical="top" wrapText="1"/>
    </xf>
    <xf numFmtId="0" fontId="14" fillId="0" borderId="7" xfId="0" applyNumberFormat="1" applyFont="1" applyFill="1" applyBorder="1" applyAlignment="1">
      <alignment vertical="top" wrapText="1"/>
    </xf>
    <xf numFmtId="3" fontId="16" fillId="0" borderId="3" xfId="0" applyNumberFormat="1" applyFont="1" applyFill="1" applyBorder="1" applyAlignment="1">
      <alignment horizontal="right"/>
    </xf>
    <xf numFmtId="172" fontId="16" fillId="0" borderId="0" xfId="0" applyNumberFormat="1" applyFont="1" applyFill="1" applyBorder="1" applyAlignment="1"/>
    <xf numFmtId="165" fontId="20" fillId="0" borderId="10" xfId="0" applyNumberFormat="1" applyFont="1" applyFill="1" applyBorder="1" applyAlignment="1"/>
    <xf numFmtId="172" fontId="15" fillId="0" borderId="0" xfId="1" applyNumberFormat="1" applyFont="1"/>
    <xf numFmtId="0" fontId="16" fillId="0" borderId="0" xfId="0" applyNumberFormat="1" applyFont="1" applyFill="1" applyBorder="1" applyAlignment="1">
      <alignment wrapText="1"/>
    </xf>
    <xf numFmtId="172" fontId="15" fillId="0" borderId="0" xfId="0" applyNumberFormat="1" applyFont="1"/>
    <xf numFmtId="0" fontId="14" fillId="0" borderId="6" xfId="0" applyNumberFormat="1" applyFont="1" applyFill="1" applyBorder="1" applyAlignment="1">
      <alignment wrapText="1"/>
    </xf>
    <xf numFmtId="172" fontId="20" fillId="0" borderId="0" xfId="0" applyNumberFormat="1" applyFont="1" applyFill="1" applyBorder="1" applyAlignment="1"/>
    <xf numFmtId="172" fontId="20" fillId="0" borderId="0" xfId="0" applyNumberFormat="1" applyFont="1"/>
    <xf numFmtId="0" fontId="14" fillId="0" borderId="7" xfId="0" applyNumberFormat="1" applyFont="1" applyFill="1" applyBorder="1" applyAlignment="1">
      <alignment wrapText="1"/>
    </xf>
    <xf numFmtId="0" fontId="7" fillId="0" borderId="0" xfId="0" applyFont="1"/>
    <xf numFmtId="0" fontId="5" fillId="0" borderId="0" xfId="0" applyNumberFormat="1" applyFont="1" applyFill="1" applyBorder="1" applyAlignment="1">
      <alignment wrapText="1"/>
    </xf>
    <xf numFmtId="0" fontId="20" fillId="0" borderId="0" xfId="0" applyFont="1"/>
    <xf numFmtId="10" fontId="7" fillId="0" borderId="0" xfId="2" applyNumberFormat="1" applyFont="1"/>
    <xf numFmtId="0" fontId="20" fillId="0" borderId="0" xfId="0" applyNumberFormat="1" applyFont="1" applyFill="1" applyBorder="1" applyAlignment="1"/>
    <xf numFmtId="173" fontId="7" fillId="3" borderId="0" xfId="0" applyNumberFormat="1" applyFont="1" applyFill="1" applyBorder="1" applyAlignment="1"/>
    <xf numFmtId="173" fontId="7" fillId="0" borderId="0" xfId="0" applyNumberFormat="1" applyFont="1" applyFill="1" applyBorder="1" applyAlignment="1"/>
    <xf numFmtId="10" fontId="7" fillId="0" borderId="0" xfId="2" applyNumberFormat="1" applyFont="1" applyFill="1" applyBorder="1" applyAlignment="1"/>
    <xf numFmtId="0" fontId="22" fillId="0" borderId="0" xfId="0" applyFont="1"/>
    <xf numFmtId="173" fontId="23" fillId="3" borderId="0" xfId="0" applyNumberFormat="1" applyFont="1" applyFill="1" applyBorder="1" applyAlignment="1"/>
    <xf numFmtId="0" fontId="24" fillId="0" borderId="0" xfId="0" applyFont="1"/>
    <xf numFmtId="166" fontId="23" fillId="2" borderId="2" xfId="0" applyNumberFormat="1" applyFont="1" applyFill="1" applyBorder="1" applyAlignment="1"/>
    <xf numFmtId="0" fontId="23" fillId="0" borderId="0" xfId="0" applyNumberFormat="1" applyFont="1" applyFill="1" applyBorder="1" applyAlignment="1"/>
    <xf numFmtId="0" fontId="5" fillId="0" borderId="11" xfId="0" applyNumberFormat="1" applyFont="1" applyFill="1" applyBorder="1" applyAlignment="1">
      <alignment horizontal="center"/>
    </xf>
    <xf numFmtId="0" fontId="16" fillId="0" borderId="0" xfId="0" applyNumberFormat="1" applyFont="1" applyFill="1" applyBorder="1" applyAlignment="1"/>
    <xf numFmtId="0" fontId="16" fillId="0" borderId="1" xfId="0" applyNumberFormat="1" applyFont="1" applyFill="1" applyBorder="1" applyAlignment="1">
      <alignment wrapText="1"/>
    </xf>
    <xf numFmtId="0" fontId="14" fillId="0" borderId="0" xfId="0" applyNumberFormat="1" applyFont="1" applyFill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8" fillId="0" borderId="0" xfId="0" applyNumberFormat="1" applyFont="1" applyFill="1" applyBorder="1" applyAlignment="1"/>
    <xf numFmtId="0" fontId="14" fillId="0" borderId="0" xfId="0" applyNumberFormat="1" applyFont="1" applyFill="1" applyBorder="1" applyAlignme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81615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GridLines="0" tabSelected="1" topLeftCell="A3" zoomScaleNormal="100" zoomScaleSheetLayoutView="110" workbookViewId="0">
      <selection activeCell="B28" sqref="B28"/>
    </sheetView>
  </sheetViews>
  <sheetFormatPr defaultRowHeight="12.75" x14ac:dyDescent="0.35"/>
  <cols>
    <col min="1" max="1" width="4.1328125" style="1" customWidth="1"/>
    <col min="2" max="2" width="34.73046875" style="1" customWidth="1"/>
    <col min="3" max="3" width="17.796875" style="1" customWidth="1"/>
    <col min="4" max="6" width="15.73046875" style="1" customWidth="1"/>
    <col min="7" max="7" width="9.59765625" style="1" bestFit="1" customWidth="1"/>
    <col min="8" max="8" width="11.86328125" style="1" bestFit="1" customWidth="1"/>
  </cols>
  <sheetData>
    <row r="1" spans="1:9" ht="12.95" customHeight="1" x14ac:dyDescent="0.35">
      <c r="A1" s="2"/>
      <c r="B1" s="3"/>
      <c r="C1" s="3"/>
      <c r="D1" s="3"/>
      <c r="E1" s="3"/>
      <c r="F1" s="3"/>
      <c r="G1" s="3"/>
      <c r="H1" s="2"/>
    </row>
    <row r="2" spans="1:9" ht="18" customHeight="1" x14ac:dyDescent="0.5">
      <c r="A2" s="3"/>
      <c r="B2" s="4" t="s">
        <v>0</v>
      </c>
      <c r="C2" s="3"/>
      <c r="D2" s="3"/>
      <c r="E2" s="3" t="s">
        <v>194</v>
      </c>
      <c r="F2" s="3">
        <v>51</v>
      </c>
      <c r="G2" s="3"/>
      <c r="H2" s="3"/>
    </row>
    <row r="3" spans="1:9" ht="15.2" customHeight="1" x14ac:dyDescent="0.4">
      <c r="A3" s="3"/>
      <c r="B3" s="5" t="s">
        <v>1</v>
      </c>
      <c r="C3" s="3"/>
      <c r="D3" s="3"/>
      <c r="E3" s="3"/>
      <c r="F3" s="3"/>
      <c r="G3" s="3"/>
      <c r="H3" s="3"/>
    </row>
    <row r="4" spans="1:9" ht="12.95" customHeight="1" x14ac:dyDescent="0.4">
      <c r="A4" s="2"/>
      <c r="B4" s="3"/>
      <c r="C4" s="3"/>
      <c r="D4" s="3"/>
      <c r="E4" s="3"/>
      <c r="F4" s="3"/>
      <c r="G4" s="3"/>
      <c r="H4" s="121" t="s">
        <v>208</v>
      </c>
      <c r="I4" s="120">
        <v>63</v>
      </c>
    </row>
    <row r="5" spans="1:9" ht="12.95" customHeight="1" x14ac:dyDescent="0.4">
      <c r="A5" s="6"/>
      <c r="B5" s="6"/>
      <c r="C5" s="133" t="s">
        <v>2</v>
      </c>
      <c r="D5" s="133"/>
      <c r="E5" s="6"/>
      <c r="F5" s="133" t="s">
        <v>3</v>
      </c>
      <c r="G5" s="133"/>
      <c r="H5" s="6"/>
    </row>
    <row r="6" spans="1:9" ht="12.95" customHeight="1" x14ac:dyDescent="0.4">
      <c r="A6" s="6"/>
      <c r="B6" s="7" t="s">
        <v>4</v>
      </c>
      <c r="C6" s="8" t="s">
        <v>5</v>
      </c>
      <c r="D6" s="8" t="s">
        <v>6</v>
      </c>
      <c r="E6" s="9" t="s">
        <v>7</v>
      </c>
      <c r="F6" s="8" t="s">
        <v>5</v>
      </c>
      <c r="G6" s="8" t="s">
        <v>6</v>
      </c>
      <c r="H6" s="6"/>
    </row>
    <row r="7" spans="1:9" ht="12.95" customHeight="1" x14ac:dyDescent="0.35">
      <c r="A7" s="2"/>
      <c r="B7" s="3"/>
      <c r="C7" s="3"/>
      <c r="D7" s="3"/>
      <c r="E7" s="3"/>
      <c r="F7" s="3"/>
      <c r="G7" s="3"/>
      <c r="H7" s="2"/>
    </row>
    <row r="8" spans="1:9" ht="12.95" customHeight="1" x14ac:dyDescent="0.4">
      <c r="A8" s="6"/>
      <c r="B8" s="6" t="s">
        <v>8</v>
      </c>
      <c r="C8" s="10">
        <v>197648</v>
      </c>
      <c r="D8" s="11">
        <v>3137.26</v>
      </c>
      <c r="E8" s="12">
        <v>12</v>
      </c>
      <c r="F8" s="10">
        <v>2371776</v>
      </c>
      <c r="G8" s="13">
        <f>F8/$I$4</f>
        <v>37647.238095238092</v>
      </c>
      <c r="H8" s="6"/>
    </row>
    <row r="9" spans="1:9" ht="12.95" customHeight="1" x14ac:dyDescent="0.4">
      <c r="A9" s="6"/>
      <c r="B9" s="6"/>
      <c r="C9" s="10"/>
      <c r="D9" s="11"/>
      <c r="E9" s="12"/>
      <c r="F9" s="10"/>
      <c r="G9" s="11"/>
      <c r="H9" s="6"/>
    </row>
    <row r="10" spans="1:9" ht="12.95" customHeight="1" x14ac:dyDescent="0.4">
      <c r="A10" s="6"/>
      <c r="B10" s="61" t="s">
        <v>9</v>
      </c>
      <c r="C10" s="62">
        <v>199378</v>
      </c>
      <c r="D10" s="63">
        <v>3164.73</v>
      </c>
      <c r="E10" s="64">
        <v>11</v>
      </c>
      <c r="F10" s="62">
        <v>2193160</v>
      </c>
      <c r="G10" s="13">
        <f>F10/$I$4</f>
        <v>34812.063492063491</v>
      </c>
      <c r="H10" s="60"/>
    </row>
    <row r="11" spans="1:9" ht="12.95" customHeight="1" x14ac:dyDescent="0.4">
      <c r="A11" s="6"/>
      <c r="B11" s="6"/>
      <c r="C11" s="10"/>
      <c r="D11" s="11"/>
      <c r="E11" s="12"/>
      <c r="F11" s="10"/>
      <c r="G11" s="11"/>
      <c r="H11" s="6"/>
    </row>
    <row r="12" spans="1:9" ht="12.95" customHeight="1" x14ac:dyDescent="0.4">
      <c r="A12" s="6"/>
      <c r="B12" s="6" t="s">
        <v>10</v>
      </c>
      <c r="C12" s="14">
        <v>127730</v>
      </c>
      <c r="D12" s="11">
        <v>2027.46</v>
      </c>
      <c r="E12" s="12">
        <v>12</v>
      </c>
      <c r="F12" s="14">
        <v>1532760</v>
      </c>
      <c r="G12" s="13">
        <f>F12/$I$4</f>
        <v>24329.523809523809</v>
      </c>
      <c r="H12" s="6"/>
    </row>
    <row r="13" spans="1:9" ht="12.95" customHeight="1" x14ac:dyDescent="0.4">
      <c r="A13" s="3"/>
      <c r="B13" s="3"/>
      <c r="C13" s="15"/>
      <c r="D13" s="16"/>
      <c r="E13" s="3"/>
      <c r="F13" s="15"/>
      <c r="G13" s="16"/>
      <c r="H13" s="3"/>
    </row>
    <row r="14" spans="1:9" ht="12.95" customHeight="1" x14ac:dyDescent="0.4">
      <c r="A14" s="6"/>
      <c r="B14" s="6" t="s">
        <v>11</v>
      </c>
      <c r="C14" s="10">
        <f>SUM(C8:C13)</f>
        <v>524756</v>
      </c>
      <c r="D14" s="11">
        <f>SUM(D8:D13)</f>
        <v>8329.4500000000007</v>
      </c>
      <c r="E14" s="6"/>
      <c r="F14" s="10">
        <f>SUM(F8:F13)</f>
        <v>6097696</v>
      </c>
      <c r="G14" s="11">
        <f>SUM(G8:G13)</f>
        <v>96788.825396825385</v>
      </c>
      <c r="H14" s="6"/>
    </row>
    <row r="15" spans="1:9" ht="12.95" customHeight="1" x14ac:dyDescent="0.4">
      <c r="A15" s="3"/>
      <c r="B15" s="17"/>
      <c r="C15" s="18" t="s">
        <v>12</v>
      </c>
      <c r="D15" s="17"/>
      <c r="E15" s="17"/>
      <c r="F15" s="18" t="s">
        <v>12</v>
      </c>
      <c r="G15" s="19"/>
      <c r="H15" s="3"/>
    </row>
    <row r="16" spans="1:9" ht="12.95" customHeight="1" x14ac:dyDescent="0.4">
      <c r="A16" s="3"/>
      <c r="B16" s="3"/>
      <c r="C16" s="22"/>
      <c r="D16" s="3"/>
      <c r="E16" s="3"/>
      <c r="F16" s="3"/>
      <c r="G16" s="20"/>
      <c r="H16" s="3"/>
    </row>
    <row r="17" spans="1:9" ht="12.95" customHeight="1" x14ac:dyDescent="0.35">
      <c r="A17" s="2"/>
      <c r="B17" s="3"/>
      <c r="C17" s="3"/>
      <c r="D17" s="3"/>
      <c r="E17" s="3"/>
      <c r="F17" s="3"/>
      <c r="G17" s="3"/>
      <c r="H17" s="2"/>
    </row>
    <row r="18" spans="1:9" ht="12.95" customHeight="1" x14ac:dyDescent="0.4">
      <c r="A18" s="6"/>
      <c r="B18" s="122" t="s">
        <v>209</v>
      </c>
      <c r="C18" s="125">
        <v>1969996</v>
      </c>
      <c r="D18" s="6"/>
      <c r="E18" s="6"/>
      <c r="F18" s="6"/>
      <c r="G18" s="6"/>
      <c r="H18" s="6"/>
    </row>
    <row r="19" spans="1:9" ht="12.95" customHeight="1" x14ac:dyDescent="0.4">
      <c r="A19" s="6"/>
      <c r="B19" s="122" t="s">
        <v>211</v>
      </c>
      <c r="C19" s="123">
        <f>(F10-C18)/C18</f>
        <v>0.11328144828720464</v>
      </c>
      <c r="D19" s="6"/>
      <c r="E19" s="6"/>
      <c r="F19" s="6"/>
      <c r="G19" s="6"/>
      <c r="H19" s="6"/>
    </row>
    <row r="20" spans="1:9" ht="12.95" customHeight="1" x14ac:dyDescent="0.4">
      <c r="A20" s="6"/>
      <c r="B20" s="122"/>
      <c r="C20" s="125"/>
      <c r="D20" s="6"/>
      <c r="E20" s="6"/>
      <c r="F20" s="6"/>
      <c r="G20" s="6"/>
      <c r="H20" s="6"/>
    </row>
    <row r="21" spans="1:9" ht="12.95" customHeight="1" x14ac:dyDescent="0.4">
      <c r="A21"/>
      <c r="B21" s="122" t="s">
        <v>210</v>
      </c>
      <c r="C21" s="125">
        <v>1512016</v>
      </c>
      <c r="D21" s="6"/>
      <c r="E21" s="6"/>
      <c r="F21" s="6"/>
      <c r="G21" s="6"/>
      <c r="H21" s="2"/>
    </row>
    <row r="22" spans="1:9" ht="12.95" customHeight="1" x14ac:dyDescent="0.4">
      <c r="A22"/>
      <c r="B22" s="128" t="s">
        <v>212</v>
      </c>
      <c r="C22" s="129">
        <f>C21*1.1</f>
        <v>1663217.6</v>
      </c>
      <c r="D22" s="130"/>
      <c r="E22" s="130"/>
      <c r="F22" s="130"/>
      <c r="G22" s="131">
        <f>C22/I4</f>
        <v>26400.279365079368</v>
      </c>
      <c r="H22" s="132" t="s">
        <v>215</v>
      </c>
      <c r="I22" s="130"/>
    </row>
    <row r="23" spans="1:9" ht="12.95" customHeight="1" x14ac:dyDescent="0.35">
      <c r="A23"/>
    </row>
    <row r="24" spans="1:9" ht="12.95" customHeight="1" x14ac:dyDescent="0.4">
      <c r="B24" s="124" t="s">
        <v>213</v>
      </c>
      <c r="C24" s="126">
        <f>F10-C22</f>
        <v>529942.39999999991</v>
      </c>
    </row>
    <row r="25" spans="1:9" ht="12.95" customHeight="1" x14ac:dyDescent="0.4">
      <c r="B25" s="124" t="s">
        <v>214</v>
      </c>
      <c r="C25" s="127">
        <f>C24/F10</f>
        <v>0.24163417169745932</v>
      </c>
    </row>
    <row r="26" spans="1:9" ht="12.95" customHeight="1" x14ac:dyDescent="0.35">
      <c r="B26"/>
    </row>
    <row r="27" spans="1:9" x14ac:dyDescent="0.35">
      <c r="B27"/>
    </row>
    <row r="28" spans="1:9" x14ac:dyDescent="0.35">
      <c r="B28"/>
    </row>
    <row r="29" spans="1:9" x14ac:dyDescent="0.35">
      <c r="B29"/>
      <c r="C29"/>
      <c r="D29"/>
    </row>
    <row r="30" spans="1:9" x14ac:dyDescent="0.35">
      <c r="B30"/>
      <c r="C30"/>
      <c r="D30"/>
    </row>
    <row r="31" spans="1:9" x14ac:dyDescent="0.35">
      <c r="B31"/>
      <c r="C31"/>
      <c r="D31"/>
    </row>
    <row r="32" spans="1:9" x14ac:dyDescent="0.35">
      <c r="B32"/>
      <c r="C32"/>
      <c r="D32"/>
    </row>
  </sheetData>
  <sheetProtection selectLockedCells="1" selectUnlockedCells="1"/>
  <mergeCells count="2">
    <mergeCell ref="C5:D5"/>
    <mergeCell ref="F5:G5"/>
  </mergeCells>
  <printOptions headings="1" gridLines="1"/>
  <pageMargins left="0.47244094488188998" right="0.74803149606299202" top="0.511811023622047" bottom="0.98425196850393704" header="0.511811023622047" footer="0.511811023622047"/>
  <pageSetup paperSize="5" scale="125" firstPageNumber="0" fitToHeight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2"/>
  <sheetViews>
    <sheetView showWhiteSpace="0" view="pageLayout" topLeftCell="B13" zoomScaleNormal="100" zoomScaleSheetLayoutView="40" workbookViewId="0">
      <selection activeCell="B18" sqref="B18:D27"/>
    </sheetView>
  </sheetViews>
  <sheetFormatPr defaultRowHeight="11.65" x14ac:dyDescent="0.35"/>
  <cols>
    <col min="1" max="1" width="3.3984375" style="85" customWidth="1"/>
    <col min="2" max="2" width="8.265625" style="85" customWidth="1"/>
    <col min="3" max="3" width="26" style="85" customWidth="1"/>
    <col min="4" max="4" width="12.86328125" style="85" customWidth="1"/>
    <col min="5" max="5" width="14" style="85" customWidth="1"/>
    <col min="6" max="6" width="12.59765625" style="85" customWidth="1"/>
    <col min="7" max="7" width="13.1328125" style="85" customWidth="1"/>
    <col min="8" max="8" width="11.86328125" style="85" customWidth="1"/>
    <col min="9" max="9" width="12.3984375" style="85" customWidth="1"/>
    <col min="10" max="10" width="14.73046875" style="85" customWidth="1"/>
    <col min="11" max="11" width="13.3984375" style="85" customWidth="1"/>
    <col min="12" max="12" width="11.1328125" style="85" customWidth="1"/>
    <col min="13" max="14" width="12.59765625" style="85" customWidth="1"/>
    <col min="15" max="15" width="9.3984375" style="85" bestFit="1" customWidth="1"/>
    <col min="16" max="16" width="28" style="85" customWidth="1"/>
    <col min="17" max="19" width="10" style="85" customWidth="1"/>
    <col min="20" max="20" width="8" style="85" customWidth="1"/>
    <col min="21" max="16384" width="9.06640625" style="74"/>
  </cols>
  <sheetData>
    <row r="1" spans="1:20" ht="12.95" customHeight="1" x14ac:dyDescent="0.35">
      <c r="A1" s="72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2"/>
      <c r="O1" s="72"/>
      <c r="P1" s="73"/>
      <c r="Q1" s="73"/>
      <c r="R1" s="73"/>
      <c r="S1" s="73"/>
      <c r="T1" s="72"/>
    </row>
    <row r="2" spans="1:20" ht="12.95" customHeight="1" x14ac:dyDescent="0.35">
      <c r="A2" s="72"/>
      <c r="B2" s="73"/>
      <c r="C2" s="73"/>
      <c r="D2" s="73"/>
      <c r="E2" s="73"/>
      <c r="F2" s="73"/>
      <c r="G2" s="73"/>
      <c r="H2" s="73"/>
      <c r="I2" s="73"/>
      <c r="J2" s="73"/>
      <c r="K2" s="73" t="s">
        <v>12</v>
      </c>
      <c r="L2" s="73"/>
      <c r="M2" s="73"/>
      <c r="N2" s="72"/>
      <c r="O2" s="72"/>
      <c r="P2" s="73"/>
      <c r="Q2" s="73"/>
      <c r="R2" s="73"/>
      <c r="S2" s="73"/>
      <c r="T2" s="72"/>
    </row>
    <row r="3" spans="1:20" x14ac:dyDescent="0.35">
      <c r="A3" s="75"/>
      <c r="B3" s="76" t="s">
        <v>13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134"/>
      <c r="P3" s="134"/>
      <c r="Q3" s="134"/>
      <c r="R3" s="75"/>
      <c r="S3" s="75"/>
      <c r="T3" s="75"/>
    </row>
    <row r="4" spans="1:20" ht="12.95" customHeight="1" x14ac:dyDescent="0.35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</row>
    <row r="5" spans="1:20" ht="12.95" customHeight="1" x14ac:dyDescent="0.35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</row>
    <row r="6" spans="1:20" ht="12.95" customHeight="1" x14ac:dyDescent="0.35">
      <c r="A6" s="75"/>
      <c r="B6" s="75"/>
      <c r="C6" s="76" t="s">
        <v>14</v>
      </c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</row>
    <row r="7" spans="1:20" ht="12.95" customHeight="1" x14ac:dyDescent="0.35">
      <c r="A7" s="75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</row>
    <row r="8" spans="1:20" ht="12.95" customHeight="1" x14ac:dyDescent="0.35">
      <c r="A8" s="75"/>
      <c r="B8" s="75"/>
      <c r="C8" s="77" t="s">
        <v>15</v>
      </c>
      <c r="D8" s="78" t="s">
        <v>16</v>
      </c>
      <c r="E8" s="78" t="s">
        <v>7</v>
      </c>
      <c r="F8" s="78" t="s">
        <v>17</v>
      </c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</row>
    <row r="9" spans="1:20" ht="12.95" customHeight="1" x14ac:dyDescent="0.35">
      <c r="A9" s="75"/>
      <c r="B9" s="73">
        <v>1</v>
      </c>
      <c r="C9" s="73" t="s">
        <v>196</v>
      </c>
      <c r="D9" s="79">
        <v>16000</v>
      </c>
      <c r="E9" s="80">
        <v>11</v>
      </c>
      <c r="F9" s="81">
        <f>E9*D9</f>
        <v>176000</v>
      </c>
      <c r="G9" s="75"/>
      <c r="H9" s="82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</row>
    <row r="10" spans="1:20" ht="12.95" customHeight="1" x14ac:dyDescent="0.35">
      <c r="A10" s="75"/>
      <c r="B10" s="73">
        <v>2</v>
      </c>
      <c r="C10" s="73" t="s">
        <v>18</v>
      </c>
      <c r="D10" s="79">
        <v>8000</v>
      </c>
      <c r="E10" s="80">
        <v>11</v>
      </c>
      <c r="F10" s="81">
        <f>E10*D10</f>
        <v>88000</v>
      </c>
      <c r="G10" s="75"/>
      <c r="H10" s="81"/>
      <c r="I10" s="83"/>
      <c r="J10" s="84"/>
      <c r="K10" s="75"/>
      <c r="L10" s="75"/>
      <c r="M10" s="75"/>
      <c r="N10" s="75"/>
      <c r="O10" s="75"/>
      <c r="P10" s="75"/>
      <c r="Q10" s="75"/>
      <c r="R10" s="75"/>
      <c r="S10" s="75"/>
      <c r="T10" s="75"/>
    </row>
    <row r="11" spans="1:20" ht="12.95" customHeight="1" x14ac:dyDescent="0.35">
      <c r="A11" s="75"/>
      <c r="B11" s="73">
        <v>3</v>
      </c>
      <c r="C11" s="73" t="s">
        <v>19</v>
      </c>
      <c r="D11" s="79">
        <v>4000</v>
      </c>
      <c r="E11" s="80">
        <v>11</v>
      </c>
      <c r="F11" s="81">
        <f>E11*D11</f>
        <v>44000</v>
      </c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</row>
    <row r="12" spans="1:20" ht="12.95" customHeight="1" x14ac:dyDescent="0.35">
      <c r="A12" s="75"/>
      <c r="B12" s="73">
        <v>4</v>
      </c>
      <c r="C12" s="73" t="s">
        <v>20</v>
      </c>
      <c r="D12" s="79">
        <v>2500</v>
      </c>
      <c r="E12" s="80">
        <v>11</v>
      </c>
      <c r="F12" s="81">
        <f>E12*D12</f>
        <v>27500</v>
      </c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</row>
    <row r="13" spans="1:20" ht="12.95" customHeight="1" x14ac:dyDescent="0.35">
      <c r="A13" s="75"/>
      <c r="B13" s="73">
        <v>5</v>
      </c>
      <c r="C13" s="86" t="s">
        <v>21</v>
      </c>
      <c r="D13" s="79">
        <v>2500</v>
      </c>
      <c r="E13" s="87">
        <v>11</v>
      </c>
      <c r="F13" s="81">
        <f>E13*D13</f>
        <v>27500</v>
      </c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</row>
    <row r="14" spans="1:20" ht="12.95" customHeight="1" x14ac:dyDescent="0.35">
      <c r="A14" s="75"/>
      <c r="B14" s="73"/>
      <c r="C14" s="88" t="s">
        <v>22</v>
      </c>
      <c r="D14" s="89">
        <f>SUM(D9:D13)</f>
        <v>33000</v>
      </c>
      <c r="E14" s="90" t="s">
        <v>12</v>
      </c>
      <c r="F14" s="89">
        <f>SUM(F9:F13)</f>
        <v>363000</v>
      </c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</row>
    <row r="15" spans="1:20" ht="12.95" customHeight="1" x14ac:dyDescent="0.35">
      <c r="A15" s="75"/>
      <c r="B15" s="75"/>
      <c r="C15" s="75"/>
      <c r="D15" s="84" t="s">
        <v>12</v>
      </c>
      <c r="E15" s="75"/>
      <c r="F15" s="84" t="s">
        <v>12</v>
      </c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</row>
    <row r="16" spans="1:20" ht="12.95" customHeight="1" x14ac:dyDescent="0.35">
      <c r="A16" s="75"/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</row>
    <row r="17" spans="1:18" ht="12.95" customHeight="1" x14ac:dyDescent="0.35">
      <c r="A17" s="75"/>
      <c r="B17" s="75"/>
      <c r="C17" s="76" t="s">
        <v>23</v>
      </c>
      <c r="D17" s="75"/>
      <c r="E17" s="75" t="s">
        <v>12</v>
      </c>
      <c r="F17" s="75"/>
      <c r="G17" s="75" t="s">
        <v>12</v>
      </c>
      <c r="H17" s="75" t="s">
        <v>12</v>
      </c>
      <c r="I17" s="75" t="s">
        <v>12</v>
      </c>
      <c r="J17" s="75"/>
      <c r="K17" s="75"/>
      <c r="L17" s="75"/>
      <c r="M17" s="75"/>
      <c r="N17" s="75"/>
      <c r="O17" s="75"/>
      <c r="P17" s="75"/>
      <c r="Q17" s="75"/>
      <c r="R17" s="75"/>
    </row>
    <row r="18" spans="1:18" ht="23.25" x14ac:dyDescent="0.35">
      <c r="A18" s="73"/>
      <c r="B18" s="75" t="s">
        <v>24</v>
      </c>
      <c r="C18" s="91" t="s">
        <v>25</v>
      </c>
      <c r="D18" s="91" t="s">
        <v>26</v>
      </c>
      <c r="E18" s="78" t="s">
        <v>27</v>
      </c>
      <c r="F18" s="78" t="s">
        <v>7</v>
      </c>
      <c r="G18" s="78" t="s">
        <v>28</v>
      </c>
      <c r="H18" s="78" t="s">
        <v>29</v>
      </c>
      <c r="I18" s="92" t="s">
        <v>30</v>
      </c>
      <c r="J18" s="92" t="s">
        <v>31</v>
      </c>
      <c r="K18" s="78" t="s">
        <v>22</v>
      </c>
      <c r="L18" s="92" t="s">
        <v>32</v>
      </c>
      <c r="R18" s="73"/>
    </row>
    <row r="19" spans="1:18" ht="12.95" customHeight="1" x14ac:dyDescent="0.35">
      <c r="A19" s="73"/>
      <c r="B19" s="73">
        <v>1</v>
      </c>
      <c r="C19" s="73" t="s">
        <v>33</v>
      </c>
      <c r="D19" s="83">
        <v>20</v>
      </c>
      <c r="E19" s="81">
        <v>35000</v>
      </c>
      <c r="F19" s="83">
        <v>11</v>
      </c>
      <c r="G19" s="79">
        <v>0</v>
      </c>
      <c r="H19" s="79">
        <v>30000</v>
      </c>
      <c r="I19" s="79">
        <v>20000</v>
      </c>
      <c r="J19" s="81">
        <v>363000</v>
      </c>
      <c r="K19" s="81">
        <v>448000</v>
      </c>
      <c r="L19" s="81">
        <v>22400</v>
      </c>
      <c r="M19" s="81"/>
      <c r="R19" s="73"/>
    </row>
    <row r="20" spans="1:18" ht="12.95" customHeight="1" x14ac:dyDescent="0.35">
      <c r="A20" s="73"/>
      <c r="B20" s="73">
        <v>2</v>
      </c>
      <c r="C20" s="73" t="s">
        <v>205</v>
      </c>
      <c r="D20" s="83">
        <v>6</v>
      </c>
      <c r="E20" s="81">
        <v>8159</v>
      </c>
      <c r="F20" s="83">
        <v>11</v>
      </c>
      <c r="G20" s="79">
        <v>89750</v>
      </c>
      <c r="H20" s="79">
        <v>12000</v>
      </c>
      <c r="I20" s="93">
        <v>18000</v>
      </c>
      <c r="J20" s="81"/>
      <c r="K20" s="81">
        <f>SUM(G20:J20)</f>
        <v>119750</v>
      </c>
      <c r="L20" s="81">
        <v>19958</v>
      </c>
      <c r="M20" s="81"/>
      <c r="R20" s="73"/>
    </row>
    <row r="21" spans="1:18" ht="12.95" customHeight="1" x14ac:dyDescent="0.35">
      <c r="A21" s="73"/>
      <c r="B21" s="73">
        <v>3</v>
      </c>
      <c r="C21" s="73" t="s">
        <v>34</v>
      </c>
      <c r="D21" s="83">
        <v>55</v>
      </c>
      <c r="E21" s="81">
        <v>28301</v>
      </c>
      <c r="F21" s="83">
        <v>11</v>
      </c>
      <c r="G21" s="79">
        <v>311320</v>
      </c>
      <c r="H21" s="79">
        <v>123750</v>
      </c>
      <c r="I21" s="93">
        <v>46750</v>
      </c>
      <c r="J21" s="94"/>
      <c r="K21" s="81">
        <v>481820</v>
      </c>
      <c r="L21" s="81">
        <v>8760</v>
      </c>
      <c r="M21" s="81"/>
      <c r="O21" s="81"/>
      <c r="P21" s="81"/>
      <c r="R21" s="73"/>
    </row>
    <row r="22" spans="1:18" ht="12.95" customHeight="1" x14ac:dyDescent="0.35">
      <c r="A22" s="73"/>
      <c r="B22" s="73">
        <v>4</v>
      </c>
      <c r="C22" s="73" t="s">
        <v>35</v>
      </c>
      <c r="D22" s="83">
        <v>14</v>
      </c>
      <c r="E22" s="81">
        <v>9986</v>
      </c>
      <c r="F22" s="83">
        <v>10</v>
      </c>
      <c r="G22" s="79">
        <v>109850</v>
      </c>
      <c r="H22" s="79">
        <v>31500</v>
      </c>
      <c r="I22" s="79">
        <v>14000</v>
      </c>
      <c r="J22" s="94"/>
      <c r="K22" s="81">
        <f>SUM(G22:I22)</f>
        <v>155350</v>
      </c>
      <c r="L22" s="81">
        <v>11096</v>
      </c>
      <c r="M22" s="81"/>
      <c r="R22" s="73"/>
    </row>
    <row r="23" spans="1:18" ht="12.95" customHeight="1" x14ac:dyDescent="0.35">
      <c r="A23" s="73"/>
      <c r="B23" s="73">
        <v>5</v>
      </c>
      <c r="C23" s="73" t="s">
        <v>36</v>
      </c>
      <c r="D23" s="94">
        <v>2</v>
      </c>
      <c r="E23" s="81">
        <v>3333</v>
      </c>
      <c r="F23" s="83">
        <v>6</v>
      </c>
      <c r="G23" s="79">
        <v>20000</v>
      </c>
      <c r="H23" s="79">
        <v>2000</v>
      </c>
      <c r="I23" s="93" t="s">
        <v>195</v>
      </c>
      <c r="J23" s="94"/>
      <c r="K23" s="81">
        <f>SUM(G23:I23)</f>
        <v>22000</v>
      </c>
      <c r="L23" s="81">
        <v>11000</v>
      </c>
      <c r="M23" s="81"/>
      <c r="R23" s="73"/>
    </row>
    <row r="24" spans="1:18" ht="12.95" customHeight="1" x14ac:dyDescent="0.35">
      <c r="A24" s="73"/>
      <c r="B24" s="73">
        <v>6</v>
      </c>
      <c r="C24" s="73" t="s">
        <v>37</v>
      </c>
      <c r="D24" s="94" t="s">
        <v>207</v>
      </c>
      <c r="E24" s="81"/>
      <c r="F24" s="83"/>
      <c r="G24" s="79"/>
      <c r="H24" s="79"/>
      <c r="I24" s="79"/>
      <c r="J24" s="94"/>
      <c r="K24" s="81"/>
      <c r="L24" s="81"/>
      <c r="M24" s="81"/>
      <c r="R24" s="73"/>
    </row>
    <row r="25" spans="1:18" ht="12.95" customHeight="1" x14ac:dyDescent="0.35">
      <c r="A25" s="73"/>
      <c r="B25" s="73">
        <v>7</v>
      </c>
      <c r="C25" s="73" t="s">
        <v>38</v>
      </c>
      <c r="D25" s="94">
        <v>12</v>
      </c>
      <c r="E25" s="81">
        <v>20203</v>
      </c>
      <c r="F25" s="83">
        <v>11</v>
      </c>
      <c r="G25" s="79">
        <v>222240</v>
      </c>
      <c r="H25" s="95">
        <v>14000</v>
      </c>
      <c r="I25" s="79">
        <v>21000</v>
      </c>
      <c r="J25" s="94"/>
      <c r="K25" s="81">
        <f>SUM(G25:I25)</f>
        <v>257240</v>
      </c>
      <c r="L25" s="81">
        <v>21436</v>
      </c>
      <c r="M25" s="81"/>
      <c r="R25" s="73"/>
    </row>
    <row r="26" spans="1:18" ht="12.95" customHeight="1" x14ac:dyDescent="0.35">
      <c r="A26" s="73"/>
      <c r="B26" s="73">
        <v>8</v>
      </c>
      <c r="C26" s="73" t="s">
        <v>206</v>
      </c>
      <c r="D26" s="94">
        <v>1</v>
      </c>
      <c r="E26" s="81">
        <v>5000</v>
      </c>
      <c r="F26" s="83">
        <v>11</v>
      </c>
      <c r="G26" s="79">
        <v>55000</v>
      </c>
      <c r="H26" s="95">
        <v>2000</v>
      </c>
      <c r="I26" s="79">
        <v>10000</v>
      </c>
      <c r="J26" s="94"/>
      <c r="K26" s="81">
        <f>SUM(G26:I26)</f>
        <v>67000</v>
      </c>
      <c r="L26" s="81">
        <v>67000</v>
      </c>
      <c r="R26" s="73"/>
    </row>
    <row r="27" spans="1:18" ht="12.95" customHeight="1" x14ac:dyDescent="0.35">
      <c r="A27" s="73"/>
      <c r="B27" s="73"/>
      <c r="C27" s="88" t="s">
        <v>39</v>
      </c>
      <c r="D27" s="88">
        <f>SUM(D19:D26)</f>
        <v>110</v>
      </c>
      <c r="E27" s="89">
        <v>109982</v>
      </c>
      <c r="F27" s="88"/>
      <c r="G27" s="96">
        <f>SUM(G20:G26)</f>
        <v>808160</v>
      </c>
      <c r="H27" s="89">
        <f>SUM(H19:H26)</f>
        <v>215250</v>
      </c>
      <c r="I27" s="89">
        <f>SUM(I19:I26)</f>
        <v>129750</v>
      </c>
      <c r="J27" s="89">
        <f>SUM(J19:J26)</f>
        <v>363000</v>
      </c>
      <c r="K27" s="89">
        <v>1551160</v>
      </c>
      <c r="L27" s="89">
        <f>SUM(L19:L26)</f>
        <v>161650</v>
      </c>
      <c r="M27" s="97">
        <v>1551160</v>
      </c>
      <c r="N27" s="73"/>
      <c r="O27" s="73"/>
      <c r="P27" s="73"/>
      <c r="Q27" s="73"/>
      <c r="R27" s="73"/>
    </row>
    <row r="28" spans="1:18" ht="12.95" customHeight="1" x14ac:dyDescent="0.35">
      <c r="A28" s="73"/>
      <c r="B28" s="73"/>
      <c r="C28" s="98"/>
      <c r="D28" s="98" t="s">
        <v>12</v>
      </c>
      <c r="E28" s="99" t="s">
        <v>12</v>
      </c>
      <c r="F28" s="100" t="s">
        <v>12</v>
      </c>
      <c r="G28" s="100" t="s">
        <v>12</v>
      </c>
      <c r="H28" s="100" t="s">
        <v>12</v>
      </c>
      <c r="I28" s="100" t="s">
        <v>12</v>
      </c>
      <c r="J28" s="100" t="s">
        <v>12</v>
      </c>
      <c r="K28" s="100" t="s">
        <v>12</v>
      </c>
      <c r="L28" s="73"/>
      <c r="M28" s="72"/>
      <c r="N28" s="73"/>
      <c r="O28" s="73"/>
      <c r="P28" s="73"/>
      <c r="Q28" s="73"/>
      <c r="R28" s="73"/>
    </row>
    <row r="29" spans="1:18" ht="12.95" customHeight="1" x14ac:dyDescent="0.35">
      <c r="A29" s="72"/>
      <c r="B29" s="75" t="s">
        <v>40</v>
      </c>
      <c r="C29" s="91" t="s">
        <v>41</v>
      </c>
      <c r="D29" s="101"/>
      <c r="E29" s="101"/>
      <c r="F29" s="101"/>
      <c r="G29" s="101"/>
      <c r="H29" s="101"/>
      <c r="I29" s="101"/>
      <c r="J29" s="101"/>
      <c r="K29" s="101"/>
      <c r="L29" s="73"/>
      <c r="M29" s="73"/>
      <c r="N29" s="73"/>
      <c r="O29" s="73"/>
      <c r="P29" s="73"/>
      <c r="Q29" s="73"/>
      <c r="R29" s="72"/>
    </row>
    <row r="30" spans="1:18" ht="12.95" customHeight="1" x14ac:dyDescent="0.35">
      <c r="A30" s="73"/>
      <c r="B30" s="73"/>
      <c r="C30" s="73" t="s">
        <v>42</v>
      </c>
      <c r="D30" s="73"/>
      <c r="E30" s="73"/>
      <c r="F30" s="73"/>
      <c r="G30" s="73"/>
      <c r="H30" s="73"/>
      <c r="I30" s="73"/>
      <c r="J30" s="73"/>
      <c r="K30" s="79">
        <v>2500</v>
      </c>
      <c r="L30" s="73"/>
      <c r="M30" s="73"/>
      <c r="N30" s="73"/>
      <c r="O30" s="73"/>
      <c r="P30" s="73"/>
      <c r="Q30" s="73"/>
      <c r="R30" s="73"/>
    </row>
    <row r="31" spans="1:18" ht="12.95" customHeight="1" x14ac:dyDescent="0.35">
      <c r="A31" s="73"/>
      <c r="B31" s="73"/>
      <c r="C31" s="73" t="s">
        <v>43</v>
      </c>
      <c r="D31" s="73"/>
      <c r="E31" s="73"/>
      <c r="F31" s="73"/>
      <c r="G31" s="73"/>
      <c r="H31" s="73"/>
      <c r="I31" s="73"/>
      <c r="J31" s="73"/>
      <c r="K31" s="79">
        <v>6500</v>
      </c>
      <c r="L31" s="73"/>
      <c r="M31" s="73"/>
      <c r="N31" s="73"/>
      <c r="O31" s="73"/>
      <c r="P31" s="73"/>
      <c r="Q31" s="73"/>
      <c r="R31" s="73"/>
    </row>
    <row r="32" spans="1:18" ht="12.95" customHeight="1" x14ac:dyDescent="0.35">
      <c r="A32" s="73"/>
      <c r="B32" s="73"/>
      <c r="C32" s="86" t="s">
        <v>44</v>
      </c>
      <c r="D32" s="86"/>
      <c r="E32" s="86"/>
      <c r="F32" s="86"/>
      <c r="G32" s="86"/>
      <c r="H32" s="86"/>
      <c r="I32" s="86"/>
      <c r="J32" s="86"/>
      <c r="K32" s="79">
        <v>10000</v>
      </c>
      <c r="L32" s="73"/>
      <c r="M32" s="73"/>
      <c r="N32" s="73"/>
      <c r="O32" s="73"/>
      <c r="P32" s="73"/>
      <c r="Q32" s="73"/>
      <c r="R32" s="73"/>
    </row>
    <row r="33" spans="1:18" ht="12.95" customHeight="1" x14ac:dyDescent="0.35">
      <c r="A33" s="73"/>
      <c r="B33" s="73"/>
      <c r="C33" s="88" t="s">
        <v>45</v>
      </c>
      <c r="D33" s="88"/>
      <c r="E33" s="88"/>
      <c r="F33" s="88"/>
      <c r="G33" s="88"/>
      <c r="H33" s="88"/>
      <c r="I33" s="88"/>
      <c r="J33" s="88"/>
      <c r="K33" s="89">
        <f>SUM(K30:K32)</f>
        <v>19000</v>
      </c>
      <c r="L33" s="73"/>
      <c r="M33" s="97">
        <v>19000</v>
      </c>
      <c r="N33" s="73"/>
      <c r="O33" s="73"/>
      <c r="P33" s="73"/>
      <c r="Q33" s="73"/>
      <c r="R33" s="73"/>
    </row>
    <row r="34" spans="1:18" ht="12.95" customHeight="1" x14ac:dyDescent="0.35">
      <c r="A34" s="73"/>
      <c r="B34" s="73"/>
      <c r="C34" s="102"/>
      <c r="D34" s="102"/>
      <c r="E34" s="102"/>
      <c r="F34" s="102"/>
      <c r="G34" s="102"/>
      <c r="H34" s="102"/>
      <c r="I34" s="102"/>
      <c r="J34" s="102"/>
      <c r="K34" s="102"/>
      <c r="L34" s="73"/>
      <c r="M34" s="72"/>
      <c r="N34" s="73"/>
      <c r="O34" s="73"/>
      <c r="P34" s="73"/>
      <c r="Q34" s="73"/>
      <c r="R34" s="73"/>
    </row>
    <row r="35" spans="1:18" ht="12.95" customHeight="1" x14ac:dyDescent="0.35">
      <c r="A35" s="72"/>
      <c r="B35" s="75" t="s">
        <v>46</v>
      </c>
      <c r="C35" s="88" t="s">
        <v>22</v>
      </c>
      <c r="D35" s="88"/>
      <c r="E35" s="88"/>
      <c r="F35" s="88"/>
      <c r="G35" s="88"/>
      <c r="H35" s="88"/>
      <c r="I35" s="88"/>
      <c r="J35" s="88"/>
      <c r="K35" s="89">
        <f>SUM(K27,K33)</f>
        <v>1570160</v>
      </c>
      <c r="L35" s="73"/>
      <c r="M35" s="73"/>
      <c r="N35" s="73"/>
      <c r="O35" s="73"/>
      <c r="P35" s="73"/>
      <c r="Q35" s="73"/>
      <c r="R35" s="72"/>
    </row>
    <row r="36" spans="1:18" ht="12.95" customHeight="1" x14ac:dyDescent="0.35">
      <c r="A36" s="73"/>
      <c r="B36" s="73"/>
      <c r="C36" s="98"/>
      <c r="D36" s="98"/>
      <c r="E36" s="98"/>
      <c r="F36" s="98"/>
      <c r="G36" s="98"/>
      <c r="H36" s="98"/>
      <c r="I36" s="98"/>
      <c r="J36" s="98"/>
      <c r="K36" s="98"/>
      <c r="L36" s="73"/>
      <c r="M36" s="72"/>
      <c r="N36" s="73"/>
      <c r="O36" s="73"/>
      <c r="P36" s="73"/>
      <c r="Q36" s="73"/>
      <c r="R36" s="73"/>
    </row>
    <row r="37" spans="1:18" ht="12.95" customHeight="1" x14ac:dyDescent="0.35">
      <c r="A37" s="72"/>
      <c r="B37" s="75" t="s">
        <v>47</v>
      </c>
      <c r="C37" s="91" t="s">
        <v>48</v>
      </c>
      <c r="D37" s="135" t="s">
        <v>49</v>
      </c>
      <c r="E37" s="135"/>
      <c r="F37" s="103" t="s">
        <v>50</v>
      </c>
      <c r="G37" s="103" t="s">
        <v>7</v>
      </c>
      <c r="H37" s="91"/>
      <c r="I37" s="91"/>
      <c r="J37" s="91"/>
      <c r="K37" s="91" t="s">
        <v>51</v>
      </c>
      <c r="L37" s="75"/>
      <c r="M37" s="75"/>
      <c r="N37" s="73"/>
      <c r="O37" s="73"/>
      <c r="P37" s="73"/>
      <c r="Q37" s="73"/>
      <c r="R37" s="72"/>
    </row>
    <row r="38" spans="1:18" ht="24.2" customHeight="1" x14ac:dyDescent="0.35">
      <c r="A38" s="75"/>
      <c r="B38" s="73">
        <v>1</v>
      </c>
      <c r="C38" s="73" t="s">
        <v>52</v>
      </c>
      <c r="D38" s="136" t="s">
        <v>197</v>
      </c>
      <c r="E38" s="136"/>
      <c r="F38" s="79">
        <v>4500</v>
      </c>
      <c r="G38" s="104">
        <v>10</v>
      </c>
      <c r="H38" s="73"/>
      <c r="I38" s="73"/>
      <c r="J38" s="73"/>
      <c r="K38" s="81">
        <f t="shared" ref="K38:K47" si="0">G38*F38</f>
        <v>45000</v>
      </c>
      <c r="L38" s="73"/>
      <c r="M38" s="73"/>
      <c r="N38" s="75"/>
      <c r="O38" s="75"/>
      <c r="P38" s="75"/>
      <c r="Q38" s="75"/>
      <c r="R38" s="75"/>
    </row>
    <row r="39" spans="1:18" x14ac:dyDescent="0.35">
      <c r="A39" s="73"/>
      <c r="B39" s="73">
        <v>2</v>
      </c>
      <c r="C39" s="73" t="s">
        <v>53</v>
      </c>
      <c r="D39" s="136" t="s">
        <v>54</v>
      </c>
      <c r="E39" s="136"/>
      <c r="F39" s="79">
        <v>4500</v>
      </c>
      <c r="G39" s="104">
        <v>10</v>
      </c>
      <c r="H39" s="73"/>
      <c r="I39" s="73"/>
      <c r="J39" s="73"/>
      <c r="K39" s="81">
        <f t="shared" si="0"/>
        <v>45000</v>
      </c>
      <c r="L39" s="73"/>
      <c r="M39" s="73"/>
      <c r="N39" s="73"/>
      <c r="O39" s="73"/>
      <c r="P39" s="73"/>
      <c r="Q39" s="73"/>
      <c r="R39" s="73"/>
    </row>
    <row r="40" spans="1:18" x14ac:dyDescent="0.35">
      <c r="A40" s="73"/>
      <c r="B40" s="73">
        <v>3</v>
      </c>
      <c r="C40" s="73" t="s">
        <v>55</v>
      </c>
      <c r="D40" s="136"/>
      <c r="E40" s="136"/>
      <c r="F40" s="79">
        <v>8000</v>
      </c>
      <c r="G40" s="105">
        <v>10</v>
      </c>
      <c r="H40" s="73"/>
      <c r="I40" s="73"/>
      <c r="J40" s="73"/>
      <c r="K40" s="81">
        <f t="shared" si="0"/>
        <v>80000</v>
      </c>
      <c r="L40" s="73"/>
      <c r="M40" s="73"/>
      <c r="N40" s="73"/>
      <c r="O40" s="73"/>
      <c r="P40" s="73"/>
      <c r="Q40" s="73"/>
      <c r="R40" s="73"/>
    </row>
    <row r="41" spans="1:18" ht="12.95" customHeight="1" x14ac:dyDescent="0.35">
      <c r="A41" s="73"/>
      <c r="B41" s="73">
        <v>4</v>
      </c>
      <c r="C41" s="73" t="s">
        <v>56</v>
      </c>
      <c r="D41" s="136"/>
      <c r="E41" s="136"/>
      <c r="F41" s="79">
        <v>15000</v>
      </c>
      <c r="G41" s="105">
        <v>10</v>
      </c>
      <c r="H41" s="73"/>
      <c r="I41" s="73"/>
      <c r="J41" s="73"/>
      <c r="K41" s="81">
        <f t="shared" si="0"/>
        <v>150000</v>
      </c>
      <c r="L41" s="73"/>
      <c r="M41" s="73"/>
      <c r="N41" s="73"/>
      <c r="O41" s="73"/>
      <c r="P41" s="73"/>
      <c r="Q41" s="73"/>
      <c r="R41" s="73"/>
    </row>
    <row r="42" spans="1:18" ht="12.95" customHeight="1" x14ac:dyDescent="0.35">
      <c r="A42" s="73"/>
      <c r="B42" s="73">
        <v>5</v>
      </c>
      <c r="C42" s="73" t="s">
        <v>57</v>
      </c>
      <c r="D42" s="136"/>
      <c r="E42" s="136"/>
      <c r="F42" s="79">
        <v>7000</v>
      </c>
      <c r="G42" s="105">
        <v>10</v>
      </c>
      <c r="H42" s="73"/>
      <c r="I42" s="73"/>
      <c r="J42" s="73"/>
      <c r="K42" s="81">
        <f t="shared" si="0"/>
        <v>70000</v>
      </c>
      <c r="L42" s="73"/>
      <c r="M42" s="73"/>
      <c r="N42" s="73"/>
      <c r="O42" s="73"/>
      <c r="P42" s="73"/>
      <c r="Q42" s="73"/>
      <c r="R42" s="73"/>
    </row>
    <row r="43" spans="1:18" ht="12.95" customHeight="1" x14ac:dyDescent="0.35">
      <c r="A43" s="73"/>
      <c r="B43" s="73">
        <v>6</v>
      </c>
      <c r="C43" s="73" t="s">
        <v>58</v>
      </c>
      <c r="D43" s="136"/>
      <c r="E43" s="136"/>
      <c r="F43" s="79">
        <v>3000</v>
      </c>
      <c r="G43" s="105">
        <v>12</v>
      </c>
      <c r="H43" s="73"/>
      <c r="I43" s="73"/>
      <c r="J43" s="73"/>
      <c r="K43" s="81">
        <f t="shared" si="0"/>
        <v>36000</v>
      </c>
      <c r="L43" s="73" t="s">
        <v>12</v>
      </c>
      <c r="M43" s="73"/>
      <c r="N43" s="73"/>
      <c r="O43" s="73"/>
      <c r="P43" s="73"/>
      <c r="Q43" s="73"/>
      <c r="R43" s="73"/>
    </row>
    <row r="44" spans="1:18" ht="12.95" customHeight="1" x14ac:dyDescent="0.35">
      <c r="A44" s="73"/>
      <c r="B44" s="73">
        <v>7</v>
      </c>
      <c r="C44" s="73" t="s">
        <v>59</v>
      </c>
      <c r="D44" s="136"/>
      <c r="E44" s="136"/>
      <c r="F44" s="79">
        <v>2700</v>
      </c>
      <c r="G44" s="105">
        <v>10</v>
      </c>
      <c r="H44" s="73"/>
      <c r="I44" s="73"/>
      <c r="J44" s="73"/>
      <c r="K44" s="81">
        <f t="shared" si="0"/>
        <v>27000</v>
      </c>
      <c r="L44" s="73"/>
      <c r="M44" s="73"/>
      <c r="N44" s="73"/>
      <c r="O44" s="73"/>
      <c r="P44" s="73"/>
      <c r="Q44" s="73"/>
      <c r="R44" s="73"/>
    </row>
    <row r="45" spans="1:18" ht="12.95" customHeight="1" x14ac:dyDescent="0.35">
      <c r="A45" s="73"/>
      <c r="B45" s="73">
        <v>8</v>
      </c>
      <c r="C45" s="73" t="s">
        <v>60</v>
      </c>
      <c r="D45" s="136"/>
      <c r="E45" s="136"/>
      <c r="F45" s="79">
        <v>7000</v>
      </c>
      <c r="G45" s="105">
        <v>10</v>
      </c>
      <c r="H45" s="73"/>
      <c r="I45" s="73"/>
      <c r="J45" s="73"/>
      <c r="K45" s="81">
        <f t="shared" si="0"/>
        <v>70000</v>
      </c>
      <c r="L45" s="73"/>
      <c r="M45" s="73"/>
      <c r="N45" s="73"/>
      <c r="O45" s="73"/>
      <c r="P45" s="73"/>
      <c r="Q45" s="73"/>
      <c r="R45" s="73"/>
    </row>
    <row r="46" spans="1:18" ht="12.95" customHeight="1" x14ac:dyDescent="0.35">
      <c r="A46" s="73"/>
      <c r="B46" s="73">
        <v>9</v>
      </c>
      <c r="C46" s="73" t="s">
        <v>61</v>
      </c>
      <c r="D46" s="137"/>
      <c r="E46" s="137"/>
      <c r="F46" s="79">
        <v>3000</v>
      </c>
      <c r="G46" s="105">
        <v>10</v>
      </c>
      <c r="H46" s="73"/>
      <c r="I46" s="73"/>
      <c r="J46" s="73"/>
      <c r="K46" s="81">
        <f t="shared" si="0"/>
        <v>30000</v>
      </c>
      <c r="L46" s="73"/>
      <c r="M46" s="73"/>
      <c r="N46" s="73"/>
      <c r="O46" s="73"/>
      <c r="P46" s="73"/>
      <c r="Q46" s="73"/>
      <c r="R46" s="73"/>
    </row>
    <row r="47" spans="1:18" ht="12.95" customHeight="1" x14ac:dyDescent="0.35">
      <c r="A47" s="73"/>
      <c r="B47" s="73">
        <v>10</v>
      </c>
      <c r="C47" s="86" t="s">
        <v>62</v>
      </c>
      <c r="D47" s="106"/>
      <c r="E47" s="106"/>
      <c r="F47" s="79">
        <v>7000</v>
      </c>
      <c r="G47" s="105">
        <v>10</v>
      </c>
      <c r="H47" s="86"/>
      <c r="I47" s="86"/>
      <c r="J47" s="86"/>
      <c r="K47" s="81">
        <f t="shared" si="0"/>
        <v>70000</v>
      </c>
      <c r="L47" s="73"/>
      <c r="M47" s="73"/>
      <c r="N47" s="73"/>
      <c r="O47" s="73"/>
      <c r="P47" s="73"/>
      <c r="Q47" s="73"/>
      <c r="R47" s="73"/>
    </row>
    <row r="48" spans="1:18" ht="12.95" customHeight="1" x14ac:dyDescent="0.35">
      <c r="A48" s="73"/>
      <c r="B48" s="75"/>
      <c r="C48" s="88" t="s">
        <v>39</v>
      </c>
      <c r="D48" s="107"/>
      <c r="E48" s="107"/>
      <c r="F48" s="108">
        <v>61700</v>
      </c>
      <c r="G48" s="107"/>
      <c r="H48" s="88"/>
      <c r="I48" s="88"/>
      <c r="J48" s="88"/>
      <c r="K48" s="89">
        <f>SUM(K38:K47)</f>
        <v>623000</v>
      </c>
      <c r="L48" s="75"/>
      <c r="M48" s="97">
        <v>623000</v>
      </c>
      <c r="N48" s="73"/>
      <c r="O48" s="73"/>
      <c r="P48" s="73"/>
      <c r="Q48" s="73"/>
      <c r="R48" s="73"/>
    </row>
    <row r="49" spans="1:18" ht="12.95" customHeight="1" x14ac:dyDescent="0.35">
      <c r="A49" s="75"/>
      <c r="B49" s="73"/>
      <c r="C49" s="98"/>
      <c r="D49" s="109"/>
      <c r="E49" s="109"/>
      <c r="G49" s="109"/>
      <c r="H49" s="98"/>
      <c r="I49" s="98"/>
      <c r="J49" s="98"/>
      <c r="K49" s="98" t="s">
        <v>12</v>
      </c>
      <c r="L49" s="73"/>
      <c r="M49" s="73"/>
      <c r="N49" s="75"/>
      <c r="O49" s="75"/>
      <c r="P49" s="75"/>
      <c r="Q49" s="75"/>
      <c r="R49" s="75"/>
    </row>
    <row r="50" spans="1:18" ht="12.95" customHeight="1" x14ac:dyDescent="0.35">
      <c r="A50" s="73"/>
      <c r="B50" s="73"/>
      <c r="C50" s="86"/>
      <c r="D50" s="86"/>
      <c r="E50" s="86"/>
      <c r="F50" s="86"/>
      <c r="G50" s="86"/>
      <c r="H50" s="86"/>
      <c r="I50" s="86"/>
      <c r="J50" s="86"/>
      <c r="K50" s="86"/>
      <c r="L50" s="73"/>
      <c r="M50" s="72"/>
      <c r="N50" s="73"/>
      <c r="O50" s="73"/>
      <c r="P50" s="73"/>
      <c r="Q50" s="73"/>
      <c r="R50" s="73"/>
    </row>
    <row r="51" spans="1:18" ht="12.95" customHeight="1" x14ac:dyDescent="0.35">
      <c r="A51" s="72"/>
      <c r="B51" s="75" t="s">
        <v>63</v>
      </c>
      <c r="C51" s="88" t="s">
        <v>22</v>
      </c>
      <c r="D51" s="88"/>
      <c r="E51" s="88"/>
      <c r="F51" s="110"/>
      <c r="G51" s="88"/>
      <c r="H51" s="88"/>
      <c r="I51" s="88"/>
      <c r="J51" s="88"/>
      <c r="K51" s="89">
        <v>2193160</v>
      </c>
      <c r="L51" s="73"/>
      <c r="M51" s="111">
        <f>SUM(M27:M50)</f>
        <v>2193160</v>
      </c>
      <c r="N51" s="73"/>
      <c r="O51" s="73"/>
      <c r="P51" s="73"/>
      <c r="Q51" s="73"/>
      <c r="R51" s="72"/>
    </row>
    <row r="52" spans="1:18" ht="12.95" customHeight="1" x14ac:dyDescent="0.35">
      <c r="A52" s="73"/>
      <c r="B52" s="73"/>
      <c r="C52" s="98"/>
      <c r="D52" s="98"/>
      <c r="E52" s="98"/>
      <c r="F52" s="98"/>
      <c r="G52" s="98"/>
      <c r="H52" s="98"/>
      <c r="I52" s="98"/>
      <c r="J52" s="98"/>
      <c r="K52" s="98"/>
      <c r="L52" s="73"/>
      <c r="M52" s="72"/>
      <c r="N52" s="73"/>
      <c r="O52" s="73"/>
      <c r="P52" s="73"/>
      <c r="Q52" s="73"/>
      <c r="R52" s="73"/>
    </row>
    <row r="53" spans="1:18" ht="12.95" customHeight="1" x14ac:dyDescent="0.35">
      <c r="A53" s="72"/>
      <c r="N53" s="73"/>
      <c r="O53" s="73"/>
      <c r="P53" s="73"/>
      <c r="Q53" s="73"/>
      <c r="R53" s="72"/>
    </row>
    <row r="54" spans="1:18" ht="12.95" customHeight="1" x14ac:dyDescent="0.35"/>
    <row r="55" spans="1:18" ht="12.95" customHeight="1" x14ac:dyDescent="0.35"/>
    <row r="56" spans="1:18" ht="12.95" customHeight="1" x14ac:dyDescent="0.35"/>
    <row r="57" spans="1:18" ht="12.95" customHeight="1" x14ac:dyDescent="0.35"/>
    <row r="58" spans="1:18" ht="12.95" customHeight="1" x14ac:dyDescent="0.35"/>
    <row r="59" spans="1:18" ht="12.95" customHeight="1" x14ac:dyDescent="0.35"/>
    <row r="60" spans="1:18" ht="12.95" customHeight="1" x14ac:dyDescent="0.35"/>
    <row r="61" spans="1:18" ht="12.95" customHeight="1" x14ac:dyDescent="0.35"/>
    <row r="62" spans="1:18" ht="12.95" customHeight="1" x14ac:dyDescent="0.35"/>
  </sheetData>
  <sheetProtection selectLockedCells="1" selectUnlockedCells="1"/>
  <mergeCells count="11">
    <mergeCell ref="D46:E46"/>
    <mergeCell ref="D41:E41"/>
    <mergeCell ref="D42:E42"/>
    <mergeCell ref="D43:E43"/>
    <mergeCell ref="D44:E44"/>
    <mergeCell ref="D45:E45"/>
    <mergeCell ref="O3:Q3"/>
    <mergeCell ref="D37:E37"/>
    <mergeCell ref="D38:E38"/>
    <mergeCell ref="D39:E39"/>
    <mergeCell ref="D40:E40"/>
  </mergeCells>
  <printOptions headings="1" gridLines="1"/>
  <pageMargins left="0.74803149606299202" right="0.16" top="0.98425196850393704" bottom="0.98425196850393704" header="0.511811023622047" footer="0.511811023622047"/>
  <pageSetup paperSize="5" scale="90" firstPageNumber="0" fitToHeight="3" orientation="landscape" verticalDpi="300" r:id="rId1"/>
  <headerFooter alignWithMargins="0"/>
  <colBreaks count="1" manualBreakCount="1">
    <brk id="14" max="1048575" man="1"/>
  </colBreaks>
  <ignoredErrors>
    <ignoredError sqref="K22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15"/>
  <sheetViews>
    <sheetView workbookViewId="0">
      <selection activeCell="C14" sqref="C14"/>
    </sheetView>
  </sheetViews>
  <sheetFormatPr defaultRowHeight="12.75" x14ac:dyDescent="0.35"/>
  <cols>
    <col min="3" max="3" width="31.265625" bestFit="1" customWidth="1"/>
    <col min="4" max="4" width="10.9296875" bestFit="1" customWidth="1"/>
    <col min="9" max="9" width="4.73046875" bestFit="1" customWidth="1"/>
    <col min="10" max="10" width="35.3984375" bestFit="1" customWidth="1"/>
    <col min="11" max="11" width="12.33203125" bestFit="1" customWidth="1"/>
  </cols>
  <sheetData>
    <row r="3" spans="2:11" ht="13.15" x14ac:dyDescent="0.4">
      <c r="B3" s="120">
        <v>2015</v>
      </c>
      <c r="I3" s="120">
        <v>2014</v>
      </c>
    </row>
    <row r="5" spans="2:11" x14ac:dyDescent="0.35">
      <c r="B5" s="75" t="s">
        <v>24</v>
      </c>
      <c r="C5" s="91" t="s">
        <v>25</v>
      </c>
      <c r="D5" s="91" t="s">
        <v>26</v>
      </c>
      <c r="I5" s="75" t="s">
        <v>24</v>
      </c>
      <c r="J5" s="91" t="s">
        <v>25</v>
      </c>
      <c r="K5" s="91" t="s">
        <v>26</v>
      </c>
    </row>
    <row r="6" spans="2:11" x14ac:dyDescent="0.35">
      <c r="B6" s="73">
        <v>1</v>
      </c>
      <c r="C6" s="73" t="s">
        <v>33</v>
      </c>
      <c r="D6" s="83">
        <v>20</v>
      </c>
      <c r="I6" s="73">
        <v>1</v>
      </c>
      <c r="J6" s="73" t="s">
        <v>33</v>
      </c>
      <c r="K6" s="83">
        <v>22</v>
      </c>
    </row>
    <row r="7" spans="2:11" x14ac:dyDescent="0.35">
      <c r="B7" s="73">
        <v>2</v>
      </c>
      <c r="C7" s="73" t="s">
        <v>205</v>
      </c>
      <c r="D7" s="83">
        <v>6</v>
      </c>
      <c r="I7" s="73">
        <v>2</v>
      </c>
      <c r="J7" s="73" t="s">
        <v>216</v>
      </c>
      <c r="K7" s="83">
        <v>7</v>
      </c>
    </row>
    <row r="8" spans="2:11" x14ac:dyDescent="0.35">
      <c r="B8" s="73">
        <v>3</v>
      </c>
      <c r="C8" s="73" t="s">
        <v>34</v>
      </c>
      <c r="D8" s="83">
        <v>55</v>
      </c>
      <c r="I8" s="73">
        <v>3</v>
      </c>
      <c r="J8" s="73" t="s">
        <v>34</v>
      </c>
      <c r="K8" s="83">
        <v>57</v>
      </c>
    </row>
    <row r="9" spans="2:11" x14ac:dyDescent="0.35">
      <c r="B9" s="73">
        <v>4</v>
      </c>
      <c r="C9" s="73" t="s">
        <v>35</v>
      </c>
      <c r="D9" s="83">
        <v>14</v>
      </c>
      <c r="I9" s="73">
        <v>4</v>
      </c>
      <c r="J9" s="73" t="s">
        <v>35</v>
      </c>
      <c r="K9" s="83">
        <v>10</v>
      </c>
    </row>
    <row r="10" spans="2:11" x14ac:dyDescent="0.35">
      <c r="B10" s="73">
        <v>5</v>
      </c>
      <c r="C10" s="73" t="s">
        <v>36</v>
      </c>
      <c r="D10" s="94">
        <v>2</v>
      </c>
      <c r="I10" s="73">
        <v>5</v>
      </c>
      <c r="J10" s="73" t="s">
        <v>36</v>
      </c>
      <c r="K10" s="94">
        <v>1</v>
      </c>
    </row>
    <row r="11" spans="2:11" x14ac:dyDescent="0.35">
      <c r="B11" s="73">
        <v>6</v>
      </c>
      <c r="C11" s="73" t="s">
        <v>37</v>
      </c>
      <c r="D11" s="94" t="s">
        <v>207</v>
      </c>
      <c r="I11" s="73">
        <v>6</v>
      </c>
      <c r="J11" s="73" t="s">
        <v>37</v>
      </c>
      <c r="K11" s="94">
        <v>2</v>
      </c>
    </row>
    <row r="12" spans="2:11" x14ac:dyDescent="0.35">
      <c r="B12" s="73">
        <v>7</v>
      </c>
      <c r="C12" s="73" t="s">
        <v>38</v>
      </c>
      <c r="D12" s="94">
        <v>12</v>
      </c>
      <c r="I12" s="73">
        <v>7</v>
      </c>
      <c r="J12" s="73" t="s">
        <v>38</v>
      </c>
      <c r="K12" s="94">
        <v>7</v>
      </c>
    </row>
    <row r="13" spans="2:11" x14ac:dyDescent="0.35">
      <c r="B13" s="73">
        <v>8</v>
      </c>
      <c r="C13" s="73" t="s">
        <v>206</v>
      </c>
      <c r="D13" s="94">
        <v>1</v>
      </c>
      <c r="I13" s="73">
        <v>8</v>
      </c>
      <c r="J13" s="73" t="s">
        <v>217</v>
      </c>
      <c r="K13" s="94">
        <v>1</v>
      </c>
    </row>
    <row r="14" spans="2:11" x14ac:dyDescent="0.35">
      <c r="B14" s="73"/>
      <c r="I14" s="73">
        <v>9</v>
      </c>
      <c r="J14" s="88" t="s">
        <v>218</v>
      </c>
      <c r="K14" s="88">
        <v>1</v>
      </c>
    </row>
    <row r="15" spans="2:11" x14ac:dyDescent="0.35">
      <c r="C15" s="88" t="s">
        <v>39</v>
      </c>
      <c r="D15" s="88">
        <f>SUM(D6:D13)</f>
        <v>110</v>
      </c>
      <c r="I15" s="75"/>
      <c r="J15" s="91" t="s">
        <v>39</v>
      </c>
      <c r="K15" s="91">
        <f>SUM(K6:K14)</f>
        <v>108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0"/>
  <sheetViews>
    <sheetView topLeftCell="A13" zoomScaleNormal="100" zoomScaleSheetLayoutView="124" workbookViewId="0">
      <selection activeCell="B5" sqref="B5:C5"/>
    </sheetView>
  </sheetViews>
  <sheetFormatPr defaultRowHeight="12.75" x14ac:dyDescent="0.35"/>
  <cols>
    <col min="1" max="1" width="3" style="1" customWidth="1"/>
    <col min="2" max="2" width="8" style="1" customWidth="1"/>
    <col min="3" max="3" width="22.73046875" style="1" customWidth="1"/>
    <col min="4" max="4" width="9.265625" style="1" customWidth="1"/>
    <col min="5" max="5" width="8.1328125" style="1" customWidth="1"/>
    <col min="6" max="6" width="12" style="1" bestFit="1" customWidth="1"/>
    <col min="7" max="7" width="12.73046875" style="1" customWidth="1"/>
    <col min="8" max="8" width="3.3984375" style="1" customWidth="1"/>
    <col min="9" max="9" width="16.1328125" style="1" bestFit="1" customWidth="1"/>
    <col min="10" max="10" width="16.3984375" style="1" customWidth="1"/>
    <col min="11" max="11" width="14.59765625" style="1" bestFit="1" customWidth="1"/>
    <col min="12" max="12" width="15.265625" style="1" customWidth="1"/>
  </cols>
  <sheetData>
    <row r="1" spans="1:11" ht="12.95" customHeight="1" x14ac:dyDescent="0.35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8" customHeight="1" x14ac:dyDescent="0.35">
      <c r="A2" s="3"/>
      <c r="B2" s="138" t="s">
        <v>0</v>
      </c>
      <c r="C2" s="138"/>
      <c r="D2" s="24"/>
      <c r="E2" s="24"/>
      <c r="F2" s="24"/>
      <c r="G2" s="24"/>
      <c r="H2" s="24"/>
      <c r="I2" s="24"/>
      <c r="J2" s="24"/>
      <c r="K2" s="24"/>
    </row>
    <row r="3" spans="1:11" ht="15.2" customHeight="1" x14ac:dyDescent="0.35">
      <c r="A3" s="3"/>
      <c r="B3" s="138" t="s">
        <v>64</v>
      </c>
      <c r="C3" s="138"/>
      <c r="D3" s="24"/>
      <c r="E3" s="24"/>
      <c r="F3" s="24"/>
      <c r="G3" s="24"/>
      <c r="H3" s="24"/>
      <c r="I3" s="24"/>
      <c r="J3" s="24"/>
      <c r="K3" s="24"/>
    </row>
    <row r="4" spans="1:11" ht="12.95" customHeight="1" x14ac:dyDescent="0.35">
      <c r="A4" s="3"/>
      <c r="B4" s="23"/>
      <c r="C4" s="24"/>
      <c r="D4" s="24"/>
      <c r="E4" s="24"/>
      <c r="F4" s="24"/>
      <c r="G4" s="24"/>
      <c r="H4" s="24"/>
      <c r="I4" s="24"/>
      <c r="J4" s="24"/>
      <c r="K4" s="24"/>
    </row>
    <row r="5" spans="1:11" ht="12.95" customHeight="1" x14ac:dyDescent="0.35">
      <c r="A5" s="3"/>
      <c r="B5" s="138" t="s">
        <v>65</v>
      </c>
      <c r="C5" s="138"/>
      <c r="D5" s="24"/>
      <c r="E5" s="24" t="s">
        <v>12</v>
      </c>
      <c r="F5" s="24"/>
      <c r="G5" s="24" t="s">
        <v>12</v>
      </c>
      <c r="H5" s="24"/>
      <c r="I5" s="24"/>
      <c r="J5" s="24"/>
      <c r="K5" s="24"/>
    </row>
    <row r="6" spans="1:11" ht="12.95" customHeight="1" x14ac:dyDescent="0.35">
      <c r="A6" s="3"/>
      <c r="B6" s="23"/>
      <c r="C6" s="24"/>
      <c r="D6" s="24" t="s">
        <v>12</v>
      </c>
      <c r="E6" s="24"/>
      <c r="F6" s="24"/>
      <c r="G6" s="24"/>
      <c r="H6" s="24"/>
      <c r="I6" s="24"/>
      <c r="J6" s="24"/>
      <c r="K6" s="24"/>
    </row>
    <row r="7" spans="1:11" ht="20.65" x14ac:dyDescent="0.35">
      <c r="A7" s="3"/>
      <c r="B7" s="25"/>
      <c r="C7" s="26" t="s">
        <v>66</v>
      </c>
      <c r="D7" s="27"/>
      <c r="E7" s="28" t="s">
        <v>67</v>
      </c>
      <c r="F7" s="28" t="s">
        <v>68</v>
      </c>
      <c r="G7" s="28" t="s">
        <v>69</v>
      </c>
      <c r="H7" s="28"/>
      <c r="I7" s="28" t="s">
        <v>70</v>
      </c>
      <c r="J7" s="28" t="s">
        <v>71</v>
      </c>
      <c r="K7" s="24"/>
    </row>
    <row r="8" spans="1:11" ht="12.95" customHeight="1" x14ac:dyDescent="0.35">
      <c r="A8" s="3"/>
      <c r="B8" s="23"/>
      <c r="C8" s="29"/>
      <c r="D8" s="30" t="s">
        <v>22</v>
      </c>
      <c r="E8" s="31"/>
      <c r="F8" s="31"/>
      <c r="G8" s="31"/>
      <c r="H8" s="31"/>
      <c r="I8" s="31"/>
      <c r="J8" s="31"/>
      <c r="K8" s="24"/>
    </row>
    <row r="9" spans="1:11" ht="12.95" customHeight="1" x14ac:dyDescent="0.35">
      <c r="A9" s="3"/>
      <c r="B9" s="23"/>
      <c r="C9" s="24"/>
      <c r="D9" s="24"/>
      <c r="E9" s="24"/>
      <c r="F9" s="24"/>
      <c r="G9" s="24"/>
      <c r="H9" s="24"/>
      <c r="I9" s="24"/>
      <c r="J9" s="24"/>
    </row>
    <row r="10" spans="1:11" ht="12.95" customHeight="1" x14ac:dyDescent="0.35">
      <c r="A10" s="3"/>
      <c r="B10" s="23"/>
      <c r="C10" s="24" t="s">
        <v>72</v>
      </c>
      <c r="D10" s="32"/>
      <c r="E10" s="33">
        <v>108</v>
      </c>
      <c r="F10" s="34">
        <v>25</v>
      </c>
      <c r="G10" s="34">
        <v>750</v>
      </c>
      <c r="H10" s="24" t="s">
        <v>73</v>
      </c>
      <c r="I10" s="35">
        <v>44</v>
      </c>
      <c r="J10" s="36">
        <f>I10*G10</f>
        <v>33000</v>
      </c>
      <c r="K10" s="24"/>
    </row>
    <row r="11" spans="1:11" ht="12.95" customHeight="1" x14ac:dyDescent="0.35">
      <c r="A11" s="3"/>
      <c r="B11" s="23"/>
      <c r="C11" s="24" t="s">
        <v>74</v>
      </c>
      <c r="D11" s="24"/>
      <c r="E11" s="33">
        <v>108</v>
      </c>
      <c r="F11" s="34">
        <v>20</v>
      </c>
      <c r="G11" s="34">
        <v>300</v>
      </c>
      <c r="H11" s="24" t="s">
        <v>75</v>
      </c>
      <c r="I11" s="35">
        <v>1</v>
      </c>
      <c r="J11" s="36">
        <f t="shared" ref="J11:J17" si="0">I11*G11</f>
        <v>300</v>
      </c>
      <c r="K11" s="24"/>
    </row>
    <row r="12" spans="1:11" ht="12.95" customHeight="1" x14ac:dyDescent="0.35">
      <c r="A12" s="3"/>
      <c r="B12" s="23"/>
      <c r="C12" s="24" t="s">
        <v>76</v>
      </c>
      <c r="D12" s="24"/>
      <c r="E12" s="33">
        <v>108</v>
      </c>
      <c r="F12" s="34">
        <v>15</v>
      </c>
      <c r="G12" s="37">
        <v>450</v>
      </c>
      <c r="H12" s="24" t="s">
        <v>75</v>
      </c>
      <c r="I12" s="35">
        <v>40</v>
      </c>
      <c r="J12" s="36">
        <f t="shared" si="0"/>
        <v>18000</v>
      </c>
      <c r="K12" s="24"/>
    </row>
    <row r="13" spans="1:11" ht="12.95" customHeight="1" x14ac:dyDescent="0.35">
      <c r="A13" s="3"/>
      <c r="B13" s="23"/>
      <c r="C13" s="24" t="s">
        <v>200</v>
      </c>
      <c r="D13" s="24"/>
      <c r="E13" s="33">
        <v>108</v>
      </c>
      <c r="F13" s="34">
        <v>5</v>
      </c>
      <c r="G13" s="37">
        <v>61</v>
      </c>
      <c r="H13" s="24" t="s">
        <v>75</v>
      </c>
      <c r="I13" s="35">
        <v>13.5</v>
      </c>
      <c r="J13" s="36">
        <v>824</v>
      </c>
      <c r="K13" s="24"/>
    </row>
    <row r="14" spans="1:11" ht="12.95" customHeight="1" x14ac:dyDescent="0.35">
      <c r="A14" s="3"/>
      <c r="B14" s="23"/>
      <c r="C14" s="24" t="s">
        <v>198</v>
      </c>
      <c r="D14" s="24"/>
      <c r="E14" s="33">
        <v>108</v>
      </c>
      <c r="F14" s="34">
        <v>5</v>
      </c>
      <c r="G14" s="34">
        <v>89</v>
      </c>
      <c r="H14" s="24" t="s">
        <v>75</v>
      </c>
      <c r="I14" s="35">
        <v>32</v>
      </c>
      <c r="J14" s="36">
        <f t="shared" si="0"/>
        <v>2848</v>
      </c>
      <c r="K14" s="24"/>
    </row>
    <row r="15" spans="1:11" ht="12.95" customHeight="1" x14ac:dyDescent="0.35">
      <c r="A15" s="3"/>
      <c r="B15" s="23"/>
      <c r="C15" s="24" t="s">
        <v>201</v>
      </c>
      <c r="D15" s="24"/>
      <c r="E15" s="33">
        <v>108</v>
      </c>
      <c r="F15" s="34">
        <v>5</v>
      </c>
      <c r="G15" s="34">
        <v>50</v>
      </c>
      <c r="H15" s="24" t="s">
        <v>75</v>
      </c>
      <c r="I15" s="35">
        <v>7.5</v>
      </c>
      <c r="J15" s="36">
        <v>375</v>
      </c>
      <c r="K15" s="24"/>
    </row>
    <row r="16" spans="1:11" ht="12.95" customHeight="1" x14ac:dyDescent="0.35">
      <c r="A16" s="3"/>
      <c r="B16" s="23"/>
      <c r="C16" s="24" t="s">
        <v>199</v>
      </c>
      <c r="D16" s="24"/>
      <c r="E16" s="33">
        <v>108</v>
      </c>
      <c r="F16" s="34">
        <v>5</v>
      </c>
      <c r="G16" s="34">
        <v>25</v>
      </c>
      <c r="H16" s="24" t="s">
        <v>75</v>
      </c>
      <c r="I16" s="35">
        <v>20</v>
      </c>
      <c r="J16" s="36">
        <f t="shared" si="0"/>
        <v>500</v>
      </c>
      <c r="K16" s="24"/>
    </row>
    <row r="17" spans="1:11" ht="12.95" customHeight="1" x14ac:dyDescent="0.35">
      <c r="A17" s="3"/>
      <c r="B17" s="23"/>
      <c r="C17" s="24" t="s">
        <v>77</v>
      </c>
      <c r="D17" s="38"/>
      <c r="E17" s="38"/>
      <c r="F17" s="38"/>
      <c r="G17" s="33">
        <v>25</v>
      </c>
      <c r="H17" s="24" t="s">
        <v>78</v>
      </c>
      <c r="I17" s="35">
        <v>614</v>
      </c>
      <c r="J17" s="36">
        <f t="shared" si="0"/>
        <v>15350</v>
      </c>
      <c r="K17" s="24"/>
    </row>
    <row r="18" spans="1:11" ht="12.95" customHeight="1" x14ac:dyDescent="0.35">
      <c r="A18" s="3"/>
      <c r="B18" s="23"/>
      <c r="C18" s="39" t="s">
        <v>79</v>
      </c>
      <c r="D18" s="40"/>
      <c r="E18" s="40"/>
      <c r="F18" s="40" t="s">
        <v>12</v>
      </c>
      <c r="G18" s="40"/>
      <c r="H18" s="40"/>
      <c r="I18" s="40"/>
      <c r="J18" s="41">
        <f>SUM(J10:J17)</f>
        <v>71197</v>
      </c>
      <c r="K18" s="40"/>
    </row>
    <row r="19" spans="1:11" ht="12.95" customHeight="1" x14ac:dyDescent="0.35">
      <c r="A19" s="3"/>
      <c r="B19" s="23"/>
      <c r="C19" s="24"/>
      <c r="D19" s="24"/>
      <c r="E19" s="24"/>
      <c r="F19" s="24"/>
      <c r="G19" s="24"/>
      <c r="H19" s="24"/>
      <c r="I19" s="24"/>
      <c r="J19" s="24"/>
      <c r="K19" s="24"/>
    </row>
    <row r="20" spans="1:11" ht="12.95" customHeight="1" x14ac:dyDescent="0.35">
      <c r="A20" s="3"/>
      <c r="B20" s="23"/>
      <c r="C20" s="24"/>
      <c r="D20" s="24"/>
      <c r="E20" s="24"/>
      <c r="F20" s="24"/>
      <c r="G20" s="24"/>
      <c r="H20" s="24"/>
      <c r="I20" s="24"/>
      <c r="J20" s="24"/>
      <c r="K20" s="24"/>
    </row>
    <row r="21" spans="1:11" ht="12.95" customHeight="1" x14ac:dyDescent="0.35">
      <c r="A21" s="3"/>
      <c r="B21" s="138" t="s">
        <v>80</v>
      </c>
      <c r="C21" s="138"/>
      <c r="D21" s="24"/>
      <c r="E21" s="24"/>
      <c r="F21" s="24"/>
      <c r="G21" s="24"/>
      <c r="H21" s="24"/>
      <c r="I21" s="24"/>
      <c r="J21" s="24"/>
      <c r="K21" s="24"/>
    </row>
    <row r="22" spans="1:11" ht="36.75" customHeight="1" x14ac:dyDescent="0.4">
      <c r="A22" s="6"/>
      <c r="B22" s="42" t="s">
        <v>81</v>
      </c>
      <c r="C22" s="43" t="s">
        <v>82</v>
      </c>
      <c r="D22" s="44" t="s">
        <v>83</v>
      </c>
      <c r="E22" s="44" t="s">
        <v>84</v>
      </c>
      <c r="F22" s="44" t="s">
        <v>85</v>
      </c>
      <c r="G22" s="42" t="s">
        <v>7</v>
      </c>
      <c r="H22" s="42"/>
      <c r="I22" s="42" t="s">
        <v>3</v>
      </c>
      <c r="J22" s="25"/>
      <c r="K22" s="25"/>
    </row>
    <row r="23" spans="1:11" ht="12.95" customHeight="1" x14ac:dyDescent="0.4">
      <c r="A23" s="6"/>
      <c r="B23" s="45"/>
      <c r="C23" s="46"/>
      <c r="D23" s="47"/>
      <c r="E23" s="45"/>
      <c r="F23" s="45"/>
      <c r="G23" s="45"/>
      <c r="H23" s="45"/>
      <c r="I23" s="45"/>
      <c r="J23" s="25"/>
      <c r="K23" s="25"/>
    </row>
    <row r="24" spans="1:11" ht="15.75" customHeight="1" x14ac:dyDescent="0.35">
      <c r="A24" s="3"/>
      <c r="B24" s="24">
        <v>1</v>
      </c>
      <c r="C24" s="24" t="s">
        <v>86</v>
      </c>
      <c r="D24" s="48"/>
      <c r="E24" s="24"/>
      <c r="F24" s="49">
        <v>71197</v>
      </c>
      <c r="G24" s="50">
        <v>12</v>
      </c>
      <c r="H24" s="50"/>
      <c r="I24" s="49">
        <f t="shared" ref="I24:I58" si="1">G24*F24</f>
        <v>854364</v>
      </c>
      <c r="J24" s="49"/>
      <c r="K24" s="24"/>
    </row>
    <row r="25" spans="1:11" ht="12.95" customHeight="1" x14ac:dyDescent="0.35">
      <c r="A25" s="3"/>
      <c r="B25" s="24">
        <v>2</v>
      </c>
      <c r="C25" s="24" t="s">
        <v>87</v>
      </c>
      <c r="D25" s="33">
        <v>125</v>
      </c>
      <c r="E25" s="33">
        <v>115</v>
      </c>
      <c r="F25" s="51">
        <f t="shared" ref="F25:F58" si="2">E25*D25</f>
        <v>14375</v>
      </c>
      <c r="G25" s="24">
        <f>G24</f>
        <v>12</v>
      </c>
      <c r="H25" s="24"/>
      <c r="I25" s="51">
        <f>G25*F25</f>
        <v>172500</v>
      </c>
      <c r="J25" s="24" t="s">
        <v>12</v>
      </c>
      <c r="K25" s="24"/>
    </row>
    <row r="26" spans="1:11" x14ac:dyDescent="0.35">
      <c r="A26" s="3"/>
      <c r="B26" s="24">
        <v>3</v>
      </c>
      <c r="C26" s="24" t="s">
        <v>88</v>
      </c>
      <c r="D26" s="33">
        <v>95</v>
      </c>
      <c r="E26" s="33">
        <v>115</v>
      </c>
      <c r="F26" s="51">
        <f t="shared" si="2"/>
        <v>10925</v>
      </c>
      <c r="G26" s="24">
        <f t="shared" ref="G26:G58" si="3">G25</f>
        <v>12</v>
      </c>
      <c r="H26" s="24"/>
      <c r="I26" s="51">
        <f t="shared" si="1"/>
        <v>131100</v>
      </c>
      <c r="J26" s="24" t="s">
        <v>12</v>
      </c>
      <c r="K26" s="24"/>
    </row>
    <row r="27" spans="1:11" ht="12.95" customHeight="1" x14ac:dyDescent="0.35">
      <c r="A27" s="3"/>
      <c r="B27" s="24">
        <v>4</v>
      </c>
      <c r="C27" s="24" t="s">
        <v>89</v>
      </c>
      <c r="D27" s="33">
        <v>65</v>
      </c>
      <c r="E27" s="33">
        <v>105</v>
      </c>
      <c r="F27" s="51">
        <f t="shared" si="2"/>
        <v>6825</v>
      </c>
      <c r="G27" s="24">
        <f t="shared" si="3"/>
        <v>12</v>
      </c>
      <c r="H27" s="24"/>
      <c r="I27" s="51">
        <f t="shared" si="1"/>
        <v>81900</v>
      </c>
      <c r="J27" s="24" t="s">
        <v>12</v>
      </c>
      <c r="K27" s="32"/>
    </row>
    <row r="28" spans="1:11" ht="12.95" customHeight="1" x14ac:dyDescent="0.35">
      <c r="A28" s="3"/>
      <c r="B28" s="24">
        <v>5</v>
      </c>
      <c r="C28" s="24" t="s">
        <v>90</v>
      </c>
      <c r="D28" s="33">
        <v>65</v>
      </c>
      <c r="E28" s="33">
        <v>68</v>
      </c>
      <c r="F28" s="51">
        <f>E28*D28</f>
        <v>4420</v>
      </c>
      <c r="G28" s="24">
        <f t="shared" si="3"/>
        <v>12</v>
      </c>
      <c r="H28" s="24"/>
      <c r="I28" s="51">
        <f t="shared" si="1"/>
        <v>53040</v>
      </c>
      <c r="J28" s="24"/>
      <c r="K28" s="32"/>
    </row>
    <row r="29" spans="1:11" ht="12.95" customHeight="1" x14ac:dyDescent="0.35">
      <c r="A29" s="3"/>
      <c r="B29" s="24">
        <v>6</v>
      </c>
      <c r="C29" s="24" t="s">
        <v>91</v>
      </c>
      <c r="D29" s="33">
        <v>8</v>
      </c>
      <c r="E29" s="33">
        <v>80</v>
      </c>
      <c r="F29" s="51">
        <f t="shared" si="2"/>
        <v>640</v>
      </c>
      <c r="G29" s="24">
        <f t="shared" si="3"/>
        <v>12</v>
      </c>
      <c r="H29" s="24"/>
      <c r="I29" s="51">
        <f t="shared" si="1"/>
        <v>7680</v>
      </c>
      <c r="J29" s="24"/>
      <c r="K29" s="32"/>
    </row>
    <row r="30" spans="1:11" ht="12.95" customHeight="1" x14ac:dyDescent="0.35">
      <c r="A30" s="3"/>
      <c r="B30" s="24">
        <v>7</v>
      </c>
      <c r="C30" s="24" t="s">
        <v>92</v>
      </c>
      <c r="D30" s="33">
        <v>5</v>
      </c>
      <c r="E30" s="33">
        <v>700</v>
      </c>
      <c r="F30" s="51">
        <f t="shared" si="2"/>
        <v>3500</v>
      </c>
      <c r="G30" s="24">
        <f t="shared" si="3"/>
        <v>12</v>
      </c>
      <c r="H30" s="24"/>
      <c r="I30" s="51">
        <f t="shared" si="1"/>
        <v>42000</v>
      </c>
      <c r="J30" s="24"/>
      <c r="K30" s="32"/>
    </row>
    <row r="31" spans="1:11" ht="12.95" customHeight="1" x14ac:dyDescent="0.35">
      <c r="A31" s="3"/>
      <c r="B31" s="24">
        <v>8</v>
      </c>
      <c r="C31" s="24" t="s">
        <v>93</v>
      </c>
      <c r="D31" s="33">
        <v>7</v>
      </c>
      <c r="E31" s="33">
        <v>260</v>
      </c>
      <c r="F31" s="51">
        <f t="shared" si="2"/>
        <v>1820</v>
      </c>
      <c r="G31" s="24">
        <f t="shared" si="3"/>
        <v>12</v>
      </c>
      <c r="H31" s="24"/>
      <c r="I31" s="51">
        <f t="shared" si="1"/>
        <v>21840</v>
      </c>
      <c r="J31" s="24"/>
      <c r="K31" s="32"/>
    </row>
    <row r="32" spans="1:11" ht="12.95" customHeight="1" x14ac:dyDescent="0.35">
      <c r="A32" s="3"/>
      <c r="B32" s="24">
        <v>9</v>
      </c>
      <c r="C32" s="24" t="s">
        <v>94</v>
      </c>
      <c r="D32" s="33">
        <v>3</v>
      </c>
      <c r="E32" s="33">
        <v>110</v>
      </c>
      <c r="F32" s="51">
        <f t="shared" si="2"/>
        <v>330</v>
      </c>
      <c r="G32" s="24">
        <f t="shared" si="3"/>
        <v>12</v>
      </c>
      <c r="H32" s="24"/>
      <c r="I32" s="51">
        <f t="shared" si="1"/>
        <v>3960</v>
      </c>
      <c r="J32" s="51" t="s">
        <v>12</v>
      </c>
      <c r="K32" s="32"/>
    </row>
    <row r="33" spans="1:12" ht="12.95" customHeight="1" x14ac:dyDescent="0.35">
      <c r="A33" s="3"/>
      <c r="B33" s="24">
        <v>10</v>
      </c>
      <c r="C33" s="24" t="s">
        <v>95</v>
      </c>
      <c r="D33" s="33">
        <v>2</v>
      </c>
      <c r="E33" s="33">
        <v>1150</v>
      </c>
      <c r="F33" s="51">
        <f t="shared" si="2"/>
        <v>2300</v>
      </c>
      <c r="G33" s="24">
        <f t="shared" si="3"/>
        <v>12</v>
      </c>
      <c r="H33" s="24"/>
      <c r="I33" s="51">
        <f t="shared" si="1"/>
        <v>27600</v>
      </c>
      <c r="J33" s="24"/>
      <c r="K33" s="24"/>
    </row>
    <row r="34" spans="1:12" ht="12.95" customHeight="1" x14ac:dyDescent="0.35">
      <c r="A34" s="3"/>
      <c r="B34" s="24">
        <v>11</v>
      </c>
      <c r="C34" s="24" t="s">
        <v>96</v>
      </c>
      <c r="D34" s="33">
        <v>4</v>
      </c>
      <c r="E34" s="33">
        <v>130</v>
      </c>
      <c r="F34" s="51">
        <f t="shared" si="2"/>
        <v>520</v>
      </c>
      <c r="G34" s="24">
        <f t="shared" si="3"/>
        <v>12</v>
      </c>
      <c r="H34" s="24"/>
      <c r="I34" s="51">
        <f t="shared" si="1"/>
        <v>6240</v>
      </c>
      <c r="J34" s="24"/>
      <c r="K34" s="24"/>
      <c r="L34" s="1" t="s">
        <v>12</v>
      </c>
    </row>
    <row r="35" spans="1:12" ht="12.95" customHeight="1" x14ac:dyDescent="0.35">
      <c r="A35" s="3"/>
      <c r="B35" s="24">
        <v>12</v>
      </c>
      <c r="C35" s="24" t="s">
        <v>97</v>
      </c>
      <c r="D35" s="33">
        <v>33</v>
      </c>
      <c r="E35" s="33">
        <v>70</v>
      </c>
      <c r="F35" s="51">
        <f t="shared" si="2"/>
        <v>2310</v>
      </c>
      <c r="G35" s="24">
        <f t="shared" si="3"/>
        <v>12</v>
      </c>
      <c r="H35" s="24"/>
      <c r="I35" s="51">
        <f t="shared" si="1"/>
        <v>27720</v>
      </c>
      <c r="J35" s="24"/>
      <c r="K35" s="24"/>
      <c r="L35" s="1" t="s">
        <v>12</v>
      </c>
    </row>
    <row r="36" spans="1:12" ht="12.95" customHeight="1" x14ac:dyDescent="0.35">
      <c r="A36" s="3"/>
      <c r="B36" s="24">
        <v>13</v>
      </c>
      <c r="C36" s="24" t="s">
        <v>98</v>
      </c>
      <c r="D36" s="33">
        <v>15</v>
      </c>
      <c r="E36" s="33">
        <v>90</v>
      </c>
      <c r="F36" s="51">
        <f t="shared" si="2"/>
        <v>1350</v>
      </c>
      <c r="G36" s="24">
        <f t="shared" si="3"/>
        <v>12</v>
      </c>
      <c r="H36" s="24"/>
      <c r="I36" s="51">
        <f t="shared" si="1"/>
        <v>16200</v>
      </c>
      <c r="J36" s="24"/>
      <c r="K36" s="24"/>
    </row>
    <row r="37" spans="1:12" ht="12.95" customHeight="1" x14ac:dyDescent="0.35">
      <c r="A37" s="3"/>
      <c r="B37" s="24">
        <v>14</v>
      </c>
      <c r="C37" s="24" t="s">
        <v>99</v>
      </c>
      <c r="D37" s="33">
        <v>30</v>
      </c>
      <c r="E37" s="33">
        <v>140</v>
      </c>
      <c r="F37" s="51">
        <f t="shared" si="2"/>
        <v>4200</v>
      </c>
      <c r="G37" s="24">
        <f t="shared" si="3"/>
        <v>12</v>
      </c>
      <c r="H37" s="24"/>
      <c r="I37" s="51">
        <f t="shared" si="1"/>
        <v>50400</v>
      </c>
      <c r="J37" s="24"/>
      <c r="K37" s="24"/>
    </row>
    <row r="38" spans="1:12" ht="12.95" customHeight="1" x14ac:dyDescent="0.35">
      <c r="A38" s="3"/>
      <c r="B38" s="24">
        <v>15</v>
      </c>
      <c r="C38" s="24" t="s">
        <v>100</v>
      </c>
      <c r="D38" s="33">
        <v>155</v>
      </c>
      <c r="E38" s="33">
        <v>75</v>
      </c>
      <c r="F38" s="51">
        <f t="shared" si="2"/>
        <v>11625</v>
      </c>
      <c r="G38" s="24">
        <f t="shared" si="3"/>
        <v>12</v>
      </c>
      <c r="H38" s="24"/>
      <c r="I38" s="51">
        <f t="shared" si="1"/>
        <v>139500</v>
      </c>
      <c r="J38" s="24"/>
      <c r="K38" s="24" t="s">
        <v>12</v>
      </c>
    </row>
    <row r="39" spans="1:12" ht="12.95" customHeight="1" x14ac:dyDescent="0.35">
      <c r="A39" s="3"/>
      <c r="B39" s="24">
        <v>16</v>
      </c>
      <c r="C39" s="24" t="s">
        <v>101</v>
      </c>
      <c r="D39" s="33">
        <v>7</v>
      </c>
      <c r="E39" s="33">
        <v>180</v>
      </c>
      <c r="F39" s="51">
        <f t="shared" si="2"/>
        <v>1260</v>
      </c>
      <c r="G39" s="24">
        <f t="shared" si="3"/>
        <v>12</v>
      </c>
      <c r="H39" s="24"/>
      <c r="I39" s="51">
        <f t="shared" si="1"/>
        <v>15120</v>
      </c>
      <c r="J39" s="24"/>
      <c r="K39" s="24"/>
    </row>
    <row r="40" spans="1:12" ht="12.95" customHeight="1" x14ac:dyDescent="0.35">
      <c r="A40" s="3"/>
      <c r="B40" s="24">
        <v>17</v>
      </c>
      <c r="C40" s="24" t="s">
        <v>102</v>
      </c>
      <c r="D40" s="33">
        <v>16</v>
      </c>
      <c r="E40" s="33">
        <v>170</v>
      </c>
      <c r="F40" s="51">
        <f t="shared" si="2"/>
        <v>2720</v>
      </c>
      <c r="G40" s="24">
        <f t="shared" si="3"/>
        <v>12</v>
      </c>
      <c r="H40" s="24"/>
      <c r="I40" s="51">
        <f t="shared" si="1"/>
        <v>32640</v>
      </c>
      <c r="J40" s="24"/>
      <c r="K40" s="24"/>
    </row>
    <row r="41" spans="1:12" ht="12.95" customHeight="1" x14ac:dyDescent="0.35">
      <c r="A41" s="3"/>
      <c r="B41" s="24">
        <v>18</v>
      </c>
      <c r="C41" s="24" t="s">
        <v>103</v>
      </c>
      <c r="D41" s="33">
        <v>12</v>
      </c>
      <c r="E41" s="33">
        <v>60</v>
      </c>
      <c r="F41" s="51">
        <f t="shared" si="2"/>
        <v>720</v>
      </c>
      <c r="G41" s="24">
        <f t="shared" si="3"/>
        <v>12</v>
      </c>
      <c r="H41" s="24"/>
      <c r="I41" s="51">
        <f t="shared" si="1"/>
        <v>8640</v>
      </c>
      <c r="J41" s="24"/>
      <c r="K41" s="24"/>
    </row>
    <row r="42" spans="1:12" ht="12.95" customHeight="1" x14ac:dyDescent="0.35">
      <c r="A42" s="3"/>
      <c r="B42" s="24">
        <v>19</v>
      </c>
      <c r="C42" s="24" t="s">
        <v>104</v>
      </c>
      <c r="D42" s="33">
        <v>55</v>
      </c>
      <c r="E42" s="33">
        <v>10</v>
      </c>
      <c r="F42" s="51">
        <f t="shared" si="2"/>
        <v>550</v>
      </c>
      <c r="G42" s="24">
        <f t="shared" si="3"/>
        <v>12</v>
      </c>
      <c r="H42" s="24"/>
      <c r="I42" s="51">
        <f t="shared" si="1"/>
        <v>6600</v>
      </c>
      <c r="J42" s="24"/>
      <c r="K42" s="24"/>
    </row>
    <row r="43" spans="1:12" ht="12.95" customHeight="1" x14ac:dyDescent="0.35">
      <c r="A43" s="3"/>
      <c r="B43" s="24">
        <v>20</v>
      </c>
      <c r="C43" s="24" t="s">
        <v>105</v>
      </c>
      <c r="D43" s="33">
        <v>20</v>
      </c>
      <c r="E43" s="33">
        <v>44</v>
      </c>
      <c r="F43" s="51">
        <f t="shared" si="2"/>
        <v>880</v>
      </c>
      <c r="G43" s="24">
        <f t="shared" si="3"/>
        <v>12</v>
      </c>
      <c r="H43" s="24"/>
      <c r="I43" s="51">
        <f t="shared" si="1"/>
        <v>10560</v>
      </c>
      <c r="K43" s="24"/>
    </row>
    <row r="44" spans="1:12" ht="12.95" customHeight="1" x14ac:dyDescent="0.35">
      <c r="A44" s="3"/>
      <c r="B44" s="24">
        <v>21</v>
      </c>
      <c r="C44" s="24" t="s">
        <v>106</v>
      </c>
      <c r="D44" s="33">
        <v>7</v>
      </c>
      <c r="E44" s="33">
        <v>200</v>
      </c>
      <c r="F44" s="51">
        <f t="shared" si="2"/>
        <v>1400</v>
      </c>
      <c r="G44" s="24">
        <f t="shared" si="3"/>
        <v>12</v>
      </c>
      <c r="H44" s="24"/>
      <c r="I44" s="51">
        <f t="shared" si="1"/>
        <v>16800</v>
      </c>
      <c r="J44" s="24"/>
      <c r="K44" s="24"/>
    </row>
    <row r="45" spans="1:12" ht="12.95" customHeight="1" x14ac:dyDescent="0.35">
      <c r="A45" s="3"/>
      <c r="B45" s="24">
        <v>22</v>
      </c>
      <c r="C45" s="24" t="s">
        <v>107</v>
      </c>
      <c r="D45" s="33">
        <v>25</v>
      </c>
      <c r="E45" s="33">
        <v>46</v>
      </c>
      <c r="F45" s="51">
        <f t="shared" si="2"/>
        <v>1150</v>
      </c>
      <c r="G45" s="24">
        <f t="shared" si="3"/>
        <v>12</v>
      </c>
      <c r="H45" s="24"/>
      <c r="I45" s="51">
        <f t="shared" si="1"/>
        <v>13800</v>
      </c>
      <c r="J45" s="24"/>
      <c r="K45" s="24"/>
    </row>
    <row r="46" spans="1:12" ht="12.95" customHeight="1" x14ac:dyDescent="0.35">
      <c r="A46" s="3"/>
      <c r="B46" s="24">
        <v>23</v>
      </c>
      <c r="C46" s="24" t="s">
        <v>108</v>
      </c>
      <c r="D46" s="33">
        <v>36</v>
      </c>
      <c r="E46" s="33">
        <v>33</v>
      </c>
      <c r="F46" s="51">
        <f t="shared" si="2"/>
        <v>1188</v>
      </c>
      <c r="G46" s="24">
        <f t="shared" si="3"/>
        <v>12</v>
      </c>
      <c r="H46" s="24"/>
      <c r="I46" s="51">
        <f t="shared" si="1"/>
        <v>14256</v>
      </c>
      <c r="J46" s="24"/>
      <c r="K46" s="24"/>
    </row>
    <row r="47" spans="1:12" ht="12.95" customHeight="1" x14ac:dyDescent="0.35">
      <c r="A47" s="3"/>
      <c r="B47" s="24">
        <v>24</v>
      </c>
      <c r="C47" s="24" t="s">
        <v>109</v>
      </c>
      <c r="D47" s="33">
        <v>2</v>
      </c>
      <c r="E47" s="33">
        <v>600</v>
      </c>
      <c r="F47" s="51">
        <f t="shared" si="2"/>
        <v>1200</v>
      </c>
      <c r="G47" s="24">
        <f t="shared" si="3"/>
        <v>12</v>
      </c>
      <c r="H47" s="24"/>
      <c r="I47" s="51">
        <f t="shared" si="1"/>
        <v>14400</v>
      </c>
      <c r="J47" s="24"/>
      <c r="K47" s="24"/>
    </row>
    <row r="48" spans="1:12" ht="12.95" customHeight="1" x14ac:dyDescent="0.35">
      <c r="A48" s="3"/>
      <c r="B48" s="24">
        <v>25</v>
      </c>
      <c r="C48" s="24" t="s">
        <v>110</v>
      </c>
      <c r="D48" s="33">
        <v>0.5</v>
      </c>
      <c r="E48" s="33">
        <v>1000</v>
      </c>
      <c r="F48" s="51">
        <f t="shared" si="2"/>
        <v>500</v>
      </c>
      <c r="G48" s="24">
        <f t="shared" si="3"/>
        <v>12</v>
      </c>
      <c r="H48" s="24"/>
      <c r="I48" s="51">
        <f t="shared" si="1"/>
        <v>6000</v>
      </c>
      <c r="J48" s="24" t="s">
        <v>12</v>
      </c>
      <c r="K48" s="24"/>
    </row>
    <row r="49" spans="1:12" ht="12.95" customHeight="1" x14ac:dyDescent="0.35">
      <c r="A49" s="3"/>
      <c r="B49" s="24">
        <v>26</v>
      </c>
      <c r="C49" s="24" t="s">
        <v>111</v>
      </c>
      <c r="D49" s="33">
        <v>2</v>
      </c>
      <c r="E49" s="33">
        <v>300</v>
      </c>
      <c r="F49" s="51">
        <f t="shared" si="2"/>
        <v>600</v>
      </c>
      <c r="G49" s="24">
        <f t="shared" si="3"/>
        <v>12</v>
      </c>
      <c r="H49" s="24"/>
      <c r="I49" s="51">
        <f t="shared" si="1"/>
        <v>7200</v>
      </c>
      <c r="J49" s="24"/>
      <c r="K49" s="24"/>
    </row>
    <row r="50" spans="1:12" ht="12.95" customHeight="1" x14ac:dyDescent="0.35">
      <c r="A50" s="3"/>
      <c r="B50" s="24">
        <v>27</v>
      </c>
      <c r="C50" s="24" t="s">
        <v>112</v>
      </c>
      <c r="D50" s="33">
        <v>1</v>
      </c>
      <c r="E50" s="33">
        <v>675</v>
      </c>
      <c r="F50" s="51">
        <f t="shared" si="2"/>
        <v>675</v>
      </c>
      <c r="G50" s="24">
        <f t="shared" si="3"/>
        <v>12</v>
      </c>
      <c r="H50" s="24"/>
      <c r="I50" s="51">
        <f t="shared" si="1"/>
        <v>8100</v>
      </c>
      <c r="J50" s="24"/>
      <c r="K50" s="24"/>
    </row>
    <row r="51" spans="1:12" ht="12.95" customHeight="1" x14ac:dyDescent="0.35">
      <c r="A51" s="3"/>
      <c r="B51" s="24">
        <v>28</v>
      </c>
      <c r="C51" s="24" t="s">
        <v>113</v>
      </c>
      <c r="D51" s="33">
        <v>15</v>
      </c>
      <c r="E51" s="33">
        <v>170</v>
      </c>
      <c r="F51" s="51">
        <f t="shared" si="2"/>
        <v>2550</v>
      </c>
      <c r="G51" s="24">
        <f t="shared" si="3"/>
        <v>12</v>
      </c>
      <c r="H51" s="24"/>
      <c r="I51" s="51">
        <f t="shared" si="1"/>
        <v>30600</v>
      </c>
      <c r="J51" s="24"/>
      <c r="K51" s="24"/>
    </row>
    <row r="52" spans="1:12" ht="12.95" customHeight="1" x14ac:dyDescent="0.35">
      <c r="A52" s="3"/>
      <c r="B52" s="24">
        <v>29</v>
      </c>
      <c r="C52" s="24" t="s">
        <v>114</v>
      </c>
      <c r="D52" s="33">
        <v>7</v>
      </c>
      <c r="E52" s="33">
        <v>8</v>
      </c>
      <c r="F52" s="51">
        <f t="shared" si="2"/>
        <v>56</v>
      </c>
      <c r="G52" s="24">
        <f t="shared" si="3"/>
        <v>12</v>
      </c>
      <c r="H52" s="24"/>
      <c r="I52" s="51">
        <f t="shared" si="1"/>
        <v>672</v>
      </c>
      <c r="J52" s="24"/>
      <c r="K52" s="24"/>
    </row>
    <row r="53" spans="1:12" ht="12.95" customHeight="1" x14ac:dyDescent="0.35">
      <c r="A53" s="3"/>
      <c r="B53" s="24">
        <v>30</v>
      </c>
      <c r="C53" s="24" t="s">
        <v>115</v>
      </c>
      <c r="D53" s="33">
        <v>350</v>
      </c>
      <c r="E53" s="33">
        <v>9</v>
      </c>
      <c r="F53" s="51">
        <f t="shared" si="2"/>
        <v>3150</v>
      </c>
      <c r="G53" s="24">
        <f t="shared" si="3"/>
        <v>12</v>
      </c>
      <c r="H53" s="24"/>
      <c r="I53" s="51">
        <f t="shared" si="1"/>
        <v>37800</v>
      </c>
      <c r="J53"/>
      <c r="K53"/>
      <c r="L53"/>
    </row>
    <row r="54" spans="1:12" ht="12.95" customHeight="1" x14ac:dyDescent="0.35">
      <c r="A54" s="3"/>
      <c r="B54" s="24">
        <v>31</v>
      </c>
      <c r="C54" s="24" t="s">
        <v>116</v>
      </c>
      <c r="D54" s="33">
        <v>220</v>
      </c>
      <c r="E54" s="33">
        <v>22</v>
      </c>
      <c r="F54" s="51">
        <f t="shared" si="2"/>
        <v>4840</v>
      </c>
      <c r="G54" s="24">
        <f t="shared" si="3"/>
        <v>12</v>
      </c>
      <c r="H54" s="24"/>
      <c r="I54" s="51">
        <f t="shared" si="1"/>
        <v>58080</v>
      </c>
      <c r="J54"/>
      <c r="K54"/>
      <c r="L54"/>
    </row>
    <row r="55" spans="1:12" ht="12.95" customHeight="1" x14ac:dyDescent="0.35">
      <c r="A55" s="3"/>
      <c r="B55" s="24">
        <v>32</v>
      </c>
      <c r="C55" s="24" t="s">
        <v>117</v>
      </c>
      <c r="D55" s="33">
        <v>10</v>
      </c>
      <c r="E55" s="33">
        <v>45</v>
      </c>
      <c r="F55" s="51">
        <f t="shared" si="2"/>
        <v>450</v>
      </c>
      <c r="G55" s="24">
        <f t="shared" si="3"/>
        <v>12</v>
      </c>
      <c r="H55" s="24"/>
      <c r="I55" s="51">
        <f t="shared" si="1"/>
        <v>5400</v>
      </c>
      <c r="J55"/>
      <c r="K55"/>
      <c r="L55"/>
    </row>
    <row r="56" spans="1:12" ht="12.95" customHeight="1" x14ac:dyDescent="0.35">
      <c r="A56" s="3"/>
      <c r="B56" s="24">
        <v>33</v>
      </c>
      <c r="C56" s="24" t="s">
        <v>118</v>
      </c>
      <c r="D56" s="33">
        <v>20</v>
      </c>
      <c r="E56" s="33">
        <v>10</v>
      </c>
      <c r="F56" s="51">
        <f t="shared" si="2"/>
        <v>200</v>
      </c>
      <c r="G56" s="24">
        <f t="shared" si="3"/>
        <v>12</v>
      </c>
      <c r="H56" s="24"/>
      <c r="I56" s="51">
        <f t="shared" si="1"/>
        <v>2400</v>
      </c>
      <c r="J56"/>
      <c r="K56"/>
      <c r="L56"/>
    </row>
    <row r="57" spans="1:12" ht="12.95" customHeight="1" x14ac:dyDescent="0.35">
      <c r="A57" s="3"/>
      <c r="B57" s="24">
        <v>34</v>
      </c>
      <c r="C57" s="24" t="s">
        <v>119</v>
      </c>
      <c r="D57" s="33">
        <v>50</v>
      </c>
      <c r="E57" s="33">
        <v>50</v>
      </c>
      <c r="F57" s="51">
        <f t="shared" si="2"/>
        <v>2500</v>
      </c>
      <c r="G57" s="24">
        <f t="shared" si="3"/>
        <v>12</v>
      </c>
      <c r="H57" s="24"/>
      <c r="I57" s="51">
        <f t="shared" si="1"/>
        <v>30000</v>
      </c>
      <c r="J57"/>
      <c r="K57"/>
      <c r="L57"/>
    </row>
    <row r="58" spans="1:12" ht="12.95" customHeight="1" x14ac:dyDescent="0.35">
      <c r="A58" s="3"/>
      <c r="B58" s="24">
        <v>35</v>
      </c>
      <c r="C58" s="24" t="s">
        <v>204</v>
      </c>
      <c r="D58" s="33">
        <v>20</v>
      </c>
      <c r="E58" s="33">
        <v>35</v>
      </c>
      <c r="F58" s="51">
        <f t="shared" si="2"/>
        <v>700</v>
      </c>
      <c r="G58" s="24">
        <f t="shared" si="3"/>
        <v>12</v>
      </c>
      <c r="H58" s="24"/>
      <c r="I58" s="51">
        <f t="shared" si="1"/>
        <v>8400</v>
      </c>
      <c r="J58"/>
      <c r="K58"/>
      <c r="L58"/>
    </row>
    <row r="59" spans="1:12" ht="12.95" customHeight="1" x14ac:dyDescent="0.35">
      <c r="A59" s="3"/>
      <c r="B59" s="24">
        <v>36</v>
      </c>
      <c r="C59" s="24" t="s">
        <v>202</v>
      </c>
      <c r="D59" s="33">
        <v>0</v>
      </c>
      <c r="E59" s="33">
        <v>0</v>
      </c>
      <c r="F59" s="37">
        <v>2791</v>
      </c>
      <c r="G59" s="24">
        <v>12</v>
      </c>
      <c r="H59" s="24"/>
      <c r="I59" s="24">
        <f>G59*F59</f>
        <v>33492</v>
      </c>
      <c r="J59" s="69">
        <v>166417</v>
      </c>
      <c r="K59" s="69">
        <v>1997004</v>
      </c>
      <c r="L59"/>
    </row>
    <row r="60" spans="1:12" ht="12.95" customHeight="1" x14ac:dyDescent="0.35">
      <c r="A60" s="3"/>
      <c r="B60" s="24">
        <v>37</v>
      </c>
      <c r="C60" s="52" t="s">
        <v>120</v>
      </c>
      <c r="D60" s="52"/>
      <c r="E60" s="52">
        <v>1041</v>
      </c>
      <c r="F60" s="53">
        <v>31231</v>
      </c>
      <c r="G60" s="52">
        <v>12</v>
      </c>
      <c r="H60" s="31"/>
      <c r="I60" s="53">
        <f>G60*F60</f>
        <v>374772</v>
      </c>
      <c r="J60" s="69">
        <v>31231</v>
      </c>
      <c r="K60" s="67">
        <v>374772</v>
      </c>
      <c r="L60"/>
    </row>
    <row r="61" spans="1:12" ht="12.95" customHeight="1" x14ac:dyDescent="0.4">
      <c r="A61" s="3"/>
      <c r="B61" s="25"/>
      <c r="C61" s="54" t="s">
        <v>22</v>
      </c>
      <c r="D61" s="54"/>
      <c r="E61" s="54"/>
      <c r="F61" s="55">
        <f>SUM(F24:F60)</f>
        <v>197648</v>
      </c>
      <c r="G61" s="56"/>
      <c r="H61" s="31"/>
      <c r="I61" s="55">
        <f>SUM(I24:I60)</f>
        <v>2371776</v>
      </c>
      <c r="J61" s="71">
        <f>SUM(J59:J60)</f>
        <v>197648</v>
      </c>
      <c r="K61" s="71">
        <f>SUM(K59:K60)</f>
        <v>2371776</v>
      </c>
      <c r="L61"/>
    </row>
    <row r="62" spans="1:12" ht="12.95" customHeight="1" x14ac:dyDescent="0.35">
      <c r="A62" s="3"/>
      <c r="B62" s="24"/>
      <c r="C62" s="24"/>
      <c r="D62" s="24"/>
      <c r="E62" s="24"/>
      <c r="F62" s="24"/>
      <c r="G62" s="24"/>
      <c r="H62" s="24"/>
      <c r="I62" s="24"/>
      <c r="J62"/>
      <c r="K62"/>
      <c r="L62"/>
    </row>
    <row r="63" spans="1:12" ht="12.95" customHeight="1" x14ac:dyDescent="0.35">
      <c r="A63" s="3"/>
      <c r="B63"/>
      <c r="C63"/>
      <c r="D63"/>
      <c r="E63"/>
      <c r="F63"/>
      <c r="G63"/>
      <c r="H63"/>
      <c r="I63"/>
      <c r="J63"/>
      <c r="K63"/>
      <c r="L63"/>
    </row>
    <row r="64" spans="1:12" ht="12.95" customHeight="1" x14ac:dyDescent="0.35">
      <c r="A64" s="3"/>
      <c r="B64" s="138" t="s">
        <v>121</v>
      </c>
      <c r="C64" s="138"/>
      <c r="D64" s="24" t="s">
        <v>12</v>
      </c>
      <c r="E64" s="24"/>
      <c r="F64" s="24"/>
      <c r="G64" s="24"/>
      <c r="H64" s="24"/>
      <c r="I64" s="24"/>
      <c r="J64"/>
      <c r="K64"/>
      <c r="L64"/>
    </row>
    <row r="65" spans="2:11" ht="20.65" x14ac:dyDescent="0.35">
      <c r="B65" s="42" t="s">
        <v>81</v>
      </c>
      <c r="C65" s="43" t="s">
        <v>82</v>
      </c>
      <c r="D65" s="44" t="s">
        <v>83</v>
      </c>
      <c r="E65" s="44" t="s">
        <v>84</v>
      </c>
      <c r="F65" s="44" t="s">
        <v>85</v>
      </c>
      <c r="G65" s="42" t="s">
        <v>7</v>
      </c>
      <c r="H65" s="42"/>
      <c r="I65" s="42" t="s">
        <v>3</v>
      </c>
      <c r="J65" s="32"/>
      <c r="K65" s="32"/>
    </row>
    <row r="66" spans="2:11" x14ac:dyDescent="0.35">
      <c r="B66" s="45"/>
      <c r="C66" s="46"/>
      <c r="D66" s="47"/>
      <c r="E66" s="45"/>
      <c r="F66" s="45"/>
      <c r="G66" s="45"/>
      <c r="H66" s="45"/>
      <c r="I66" s="45"/>
      <c r="J66" s="32"/>
      <c r="K66" s="32"/>
    </row>
    <row r="67" spans="2:11" x14ac:dyDescent="0.35">
      <c r="B67" s="24">
        <v>1</v>
      </c>
      <c r="C67" s="24" t="s">
        <v>122</v>
      </c>
      <c r="D67" s="33">
        <v>150</v>
      </c>
      <c r="E67" s="33">
        <v>25</v>
      </c>
      <c r="F67" s="51">
        <f t="shared" ref="F67:F95" si="4">E67*D67</f>
        <v>3750</v>
      </c>
      <c r="G67" s="33">
        <v>12</v>
      </c>
      <c r="H67" s="33"/>
      <c r="I67" s="51">
        <f t="shared" ref="I67:I94" si="5">G67*F67</f>
        <v>45000</v>
      </c>
      <c r="J67" s="32"/>
      <c r="K67" s="32"/>
    </row>
    <row r="68" spans="2:11" x14ac:dyDescent="0.35">
      <c r="B68" s="24">
        <v>2</v>
      </c>
      <c r="C68" s="24" t="s">
        <v>123</v>
      </c>
      <c r="D68" s="33">
        <v>28</v>
      </c>
      <c r="E68" s="33">
        <v>30</v>
      </c>
      <c r="F68" s="51">
        <f t="shared" si="4"/>
        <v>840</v>
      </c>
      <c r="G68" s="33">
        <v>12</v>
      </c>
      <c r="H68" s="24"/>
      <c r="I68" s="51">
        <f t="shared" si="5"/>
        <v>10080</v>
      </c>
      <c r="J68" s="32"/>
      <c r="K68" s="32"/>
    </row>
    <row r="69" spans="2:11" x14ac:dyDescent="0.35">
      <c r="B69" s="24">
        <v>3</v>
      </c>
      <c r="C69" s="24" t="s">
        <v>124</v>
      </c>
      <c r="D69" s="33">
        <v>28</v>
      </c>
      <c r="E69" s="33">
        <v>25</v>
      </c>
      <c r="F69" s="51">
        <f t="shared" si="4"/>
        <v>700</v>
      </c>
      <c r="G69" s="33">
        <v>12</v>
      </c>
      <c r="H69" s="24"/>
      <c r="I69" s="51">
        <f t="shared" si="5"/>
        <v>8400</v>
      </c>
      <c r="J69" s="32"/>
      <c r="K69" s="32"/>
    </row>
    <row r="70" spans="2:11" x14ac:dyDescent="0.35">
      <c r="B70" s="24">
        <v>4</v>
      </c>
      <c r="C70" s="24" t="s">
        <v>125</v>
      </c>
      <c r="D70" s="33">
        <v>20</v>
      </c>
      <c r="E70" s="33">
        <v>18</v>
      </c>
      <c r="F70" s="51">
        <f t="shared" si="4"/>
        <v>360</v>
      </c>
      <c r="G70" s="33">
        <v>12</v>
      </c>
      <c r="H70" s="24"/>
      <c r="I70" s="51">
        <f t="shared" si="5"/>
        <v>4320</v>
      </c>
      <c r="J70" s="32"/>
      <c r="K70" s="32"/>
    </row>
    <row r="71" spans="2:11" x14ac:dyDescent="0.35">
      <c r="B71" s="24">
        <v>5</v>
      </c>
      <c r="C71" s="24" t="s">
        <v>126</v>
      </c>
      <c r="D71" s="33">
        <v>72</v>
      </c>
      <c r="E71" s="33">
        <v>25</v>
      </c>
      <c r="F71" s="51">
        <f t="shared" si="4"/>
        <v>1800</v>
      </c>
      <c r="G71" s="33">
        <v>12</v>
      </c>
      <c r="H71" s="24"/>
      <c r="I71" s="51">
        <f t="shared" si="5"/>
        <v>21600</v>
      </c>
      <c r="J71" s="32"/>
      <c r="K71" s="32"/>
    </row>
    <row r="72" spans="2:11" x14ac:dyDescent="0.35">
      <c r="B72" s="24">
        <v>6</v>
      </c>
      <c r="C72" s="24" t="s">
        <v>127</v>
      </c>
      <c r="D72" s="33">
        <v>15</v>
      </c>
      <c r="E72" s="33">
        <v>15</v>
      </c>
      <c r="F72" s="51">
        <f t="shared" si="4"/>
        <v>225</v>
      </c>
      <c r="G72" s="33">
        <v>12</v>
      </c>
      <c r="H72" s="24"/>
      <c r="I72" s="51">
        <f t="shared" si="5"/>
        <v>2700</v>
      </c>
      <c r="J72" s="32"/>
      <c r="K72" s="32"/>
    </row>
    <row r="73" spans="2:11" x14ac:dyDescent="0.35">
      <c r="B73" s="24">
        <v>7</v>
      </c>
      <c r="C73" s="24" t="s">
        <v>128</v>
      </c>
      <c r="D73" s="33">
        <v>32</v>
      </c>
      <c r="E73" s="33">
        <v>30</v>
      </c>
      <c r="F73" s="51">
        <f t="shared" si="4"/>
        <v>960</v>
      </c>
      <c r="G73" s="33">
        <v>12</v>
      </c>
      <c r="H73" s="24"/>
      <c r="I73" s="51">
        <f t="shared" si="5"/>
        <v>11520</v>
      </c>
      <c r="J73" s="32"/>
      <c r="K73" s="32"/>
    </row>
    <row r="74" spans="2:11" x14ac:dyDescent="0.35">
      <c r="B74" s="24">
        <v>8</v>
      </c>
      <c r="C74" s="24" t="s">
        <v>129</v>
      </c>
      <c r="D74" s="33">
        <v>25</v>
      </c>
      <c r="E74" s="33">
        <v>10</v>
      </c>
      <c r="F74" s="51">
        <f t="shared" si="4"/>
        <v>250</v>
      </c>
      <c r="G74" s="33">
        <v>12</v>
      </c>
      <c r="H74" s="24"/>
      <c r="I74" s="51">
        <f t="shared" si="5"/>
        <v>3000</v>
      </c>
      <c r="J74" s="32"/>
      <c r="K74" s="32"/>
    </row>
    <row r="75" spans="2:11" x14ac:dyDescent="0.35">
      <c r="B75" s="24">
        <v>9</v>
      </c>
      <c r="C75" s="24" t="s">
        <v>130</v>
      </c>
      <c r="D75" s="33">
        <v>28</v>
      </c>
      <c r="E75" s="33">
        <v>80</v>
      </c>
      <c r="F75" s="51">
        <f t="shared" si="4"/>
        <v>2240</v>
      </c>
      <c r="G75" s="33">
        <v>12</v>
      </c>
      <c r="H75" s="24"/>
      <c r="I75" s="51">
        <f t="shared" si="5"/>
        <v>26880</v>
      </c>
      <c r="J75" s="32"/>
      <c r="K75" s="32"/>
    </row>
    <row r="76" spans="2:11" x14ac:dyDescent="0.35">
      <c r="B76" s="24">
        <v>10</v>
      </c>
      <c r="C76" s="24" t="s">
        <v>131</v>
      </c>
      <c r="D76" s="33">
        <v>72</v>
      </c>
      <c r="E76" s="33">
        <v>20</v>
      </c>
      <c r="F76" s="51">
        <f t="shared" si="4"/>
        <v>1440</v>
      </c>
      <c r="G76" s="33">
        <v>12</v>
      </c>
      <c r="H76" s="24"/>
      <c r="I76" s="51">
        <f t="shared" si="5"/>
        <v>17280</v>
      </c>
      <c r="J76" s="32"/>
      <c r="K76" s="32"/>
    </row>
    <row r="77" spans="2:11" x14ac:dyDescent="0.35">
      <c r="B77" s="24">
        <v>11</v>
      </c>
      <c r="C77" s="24" t="s">
        <v>132</v>
      </c>
      <c r="D77" s="33">
        <v>68</v>
      </c>
      <c r="E77" s="33">
        <v>15</v>
      </c>
      <c r="F77" s="51">
        <f t="shared" si="4"/>
        <v>1020</v>
      </c>
      <c r="G77" s="33">
        <v>12</v>
      </c>
      <c r="H77" s="24"/>
      <c r="I77" s="51">
        <f t="shared" si="5"/>
        <v>12240</v>
      </c>
      <c r="J77" s="32"/>
      <c r="K77" s="32"/>
    </row>
    <row r="78" spans="2:11" x14ac:dyDescent="0.35">
      <c r="B78" s="24">
        <v>12</v>
      </c>
      <c r="C78" s="24" t="s">
        <v>133</v>
      </c>
      <c r="D78" s="33">
        <v>20</v>
      </c>
      <c r="E78" s="33">
        <v>20</v>
      </c>
      <c r="F78" s="51">
        <f>E78*D78</f>
        <v>400</v>
      </c>
      <c r="G78" s="33">
        <v>12</v>
      </c>
      <c r="H78" s="24"/>
      <c r="I78" s="51">
        <f t="shared" si="5"/>
        <v>4800</v>
      </c>
      <c r="J78" s="32"/>
      <c r="K78" s="32"/>
    </row>
    <row r="79" spans="2:11" x14ac:dyDescent="0.35">
      <c r="B79" s="24">
        <v>13</v>
      </c>
      <c r="C79" s="24" t="s">
        <v>134</v>
      </c>
      <c r="D79" s="33">
        <v>30</v>
      </c>
      <c r="E79" s="33">
        <v>30</v>
      </c>
      <c r="F79" s="51">
        <f t="shared" si="4"/>
        <v>900</v>
      </c>
      <c r="G79" s="33">
        <v>12</v>
      </c>
      <c r="H79" s="24"/>
      <c r="I79" s="51">
        <f t="shared" si="5"/>
        <v>10800</v>
      </c>
      <c r="J79" s="32"/>
      <c r="K79" s="32"/>
    </row>
    <row r="80" spans="2:11" x14ac:dyDescent="0.35">
      <c r="B80" s="24">
        <v>14</v>
      </c>
      <c r="C80" s="24" t="s">
        <v>135</v>
      </c>
      <c r="D80" s="33">
        <v>25</v>
      </c>
      <c r="E80" s="33">
        <v>30</v>
      </c>
      <c r="F80" s="51">
        <f t="shared" si="4"/>
        <v>750</v>
      </c>
      <c r="G80" s="33">
        <v>12</v>
      </c>
      <c r="H80" s="24"/>
      <c r="I80" s="51">
        <f t="shared" si="5"/>
        <v>9000</v>
      </c>
      <c r="J80" s="32"/>
      <c r="K80" s="32"/>
    </row>
    <row r="81" spans="2:11" x14ac:dyDescent="0.35">
      <c r="B81" s="24">
        <v>15</v>
      </c>
      <c r="C81" s="24" t="s">
        <v>136</v>
      </c>
      <c r="D81" s="33">
        <v>20</v>
      </c>
      <c r="E81" s="33">
        <v>30</v>
      </c>
      <c r="F81" s="51">
        <f t="shared" si="4"/>
        <v>600</v>
      </c>
      <c r="G81" s="33">
        <v>12</v>
      </c>
      <c r="H81" s="24"/>
      <c r="I81" s="51">
        <f t="shared" si="5"/>
        <v>7200</v>
      </c>
      <c r="J81" s="32"/>
      <c r="K81" s="32"/>
    </row>
    <row r="82" spans="2:11" x14ac:dyDescent="0.35">
      <c r="B82" s="24">
        <v>16</v>
      </c>
      <c r="C82" s="24" t="s">
        <v>137</v>
      </c>
      <c r="D82" s="33">
        <v>15</v>
      </c>
      <c r="E82" s="33">
        <v>30</v>
      </c>
      <c r="F82" s="51">
        <f t="shared" si="4"/>
        <v>450</v>
      </c>
      <c r="G82" s="33">
        <v>12</v>
      </c>
      <c r="H82" s="24"/>
      <c r="I82" s="51">
        <f t="shared" si="5"/>
        <v>5400</v>
      </c>
      <c r="J82" s="32"/>
      <c r="K82" s="32"/>
    </row>
    <row r="83" spans="2:11" x14ac:dyDescent="0.35">
      <c r="B83" s="24">
        <v>17</v>
      </c>
      <c r="C83" s="24" t="s">
        <v>138</v>
      </c>
      <c r="D83" s="33">
        <v>28</v>
      </c>
      <c r="E83" s="33">
        <v>32</v>
      </c>
      <c r="F83" s="51">
        <f t="shared" si="4"/>
        <v>896</v>
      </c>
      <c r="G83" s="33">
        <v>12</v>
      </c>
      <c r="H83" s="24"/>
      <c r="I83" s="51">
        <f t="shared" si="5"/>
        <v>10752</v>
      </c>
      <c r="J83" s="32"/>
      <c r="K83" s="32"/>
    </row>
    <row r="84" spans="2:11" x14ac:dyDescent="0.35">
      <c r="B84" s="24">
        <v>18</v>
      </c>
      <c r="C84" s="24" t="s">
        <v>139</v>
      </c>
      <c r="D84" s="33">
        <v>150</v>
      </c>
      <c r="E84" s="33">
        <v>40</v>
      </c>
      <c r="F84" s="51">
        <f t="shared" si="4"/>
        <v>6000</v>
      </c>
      <c r="G84" s="33">
        <v>12</v>
      </c>
      <c r="H84" s="24"/>
      <c r="I84" s="51">
        <f t="shared" si="5"/>
        <v>72000</v>
      </c>
      <c r="J84" s="32"/>
      <c r="K84" s="32"/>
    </row>
    <row r="85" spans="2:11" x14ac:dyDescent="0.35">
      <c r="B85" s="24">
        <v>19</v>
      </c>
      <c r="C85" s="24" t="s">
        <v>140</v>
      </c>
      <c r="D85" s="33">
        <v>40</v>
      </c>
      <c r="E85" s="33">
        <v>50</v>
      </c>
      <c r="F85" s="51">
        <f t="shared" si="4"/>
        <v>2000</v>
      </c>
      <c r="G85" s="33">
        <v>12</v>
      </c>
      <c r="H85" s="24"/>
      <c r="I85" s="51">
        <f t="shared" si="5"/>
        <v>24000</v>
      </c>
      <c r="J85" s="32"/>
      <c r="K85" s="32"/>
    </row>
    <row r="86" spans="2:11" x14ac:dyDescent="0.35">
      <c r="B86" s="24">
        <v>20</v>
      </c>
      <c r="C86" s="24" t="s">
        <v>141</v>
      </c>
      <c r="D86" s="33">
        <v>15</v>
      </c>
      <c r="E86" s="33">
        <v>15</v>
      </c>
      <c r="F86" s="51">
        <f t="shared" si="4"/>
        <v>225</v>
      </c>
      <c r="G86" s="33">
        <v>12</v>
      </c>
      <c r="H86" s="24"/>
      <c r="I86" s="51">
        <f t="shared" si="5"/>
        <v>2700</v>
      </c>
      <c r="J86" s="32"/>
      <c r="K86" s="32"/>
    </row>
    <row r="87" spans="2:11" x14ac:dyDescent="0.35">
      <c r="B87" s="24">
        <v>21</v>
      </c>
      <c r="C87" s="24" t="s">
        <v>142</v>
      </c>
      <c r="D87" s="33">
        <v>15</v>
      </c>
      <c r="E87" s="33">
        <v>35</v>
      </c>
      <c r="F87" s="51">
        <f t="shared" si="4"/>
        <v>525</v>
      </c>
      <c r="G87" s="33">
        <v>12</v>
      </c>
      <c r="H87" s="24"/>
      <c r="I87" s="51">
        <f t="shared" si="5"/>
        <v>6300</v>
      </c>
      <c r="J87" s="32"/>
      <c r="K87" s="32"/>
    </row>
    <row r="88" spans="2:11" x14ac:dyDescent="0.35">
      <c r="B88" s="24">
        <v>22</v>
      </c>
      <c r="C88" s="24" t="s">
        <v>143</v>
      </c>
      <c r="D88" s="33">
        <v>15</v>
      </c>
      <c r="E88" s="33">
        <v>35</v>
      </c>
      <c r="F88" s="51">
        <f t="shared" si="4"/>
        <v>525</v>
      </c>
      <c r="G88" s="33">
        <v>12</v>
      </c>
      <c r="H88" s="24"/>
      <c r="I88" s="51">
        <f t="shared" si="5"/>
        <v>6300</v>
      </c>
      <c r="J88" s="32"/>
      <c r="K88" s="32"/>
    </row>
    <row r="89" spans="2:11" x14ac:dyDescent="0.35">
      <c r="B89" s="24">
        <v>23</v>
      </c>
      <c r="C89" s="24" t="s">
        <v>144</v>
      </c>
      <c r="D89" s="33">
        <v>15</v>
      </c>
      <c r="E89" s="33">
        <v>50</v>
      </c>
      <c r="F89" s="51">
        <f t="shared" si="4"/>
        <v>750</v>
      </c>
      <c r="G89" s="33">
        <v>12</v>
      </c>
      <c r="H89" s="24"/>
      <c r="I89" s="51">
        <f t="shared" si="5"/>
        <v>9000</v>
      </c>
      <c r="J89" s="32"/>
      <c r="K89" s="32"/>
    </row>
    <row r="90" spans="2:11" x14ac:dyDescent="0.35">
      <c r="B90" s="24">
        <v>24</v>
      </c>
      <c r="C90" s="24" t="s">
        <v>145</v>
      </c>
      <c r="D90" s="33">
        <v>15</v>
      </c>
      <c r="E90" s="33">
        <v>40</v>
      </c>
      <c r="F90" s="51">
        <f t="shared" si="4"/>
        <v>600</v>
      </c>
      <c r="G90" s="33">
        <v>12</v>
      </c>
      <c r="H90" s="24"/>
      <c r="I90" s="51">
        <f t="shared" si="5"/>
        <v>7200</v>
      </c>
      <c r="J90" s="32"/>
      <c r="K90" s="32"/>
    </row>
    <row r="91" spans="2:11" x14ac:dyDescent="0.35">
      <c r="B91" s="24">
        <v>25</v>
      </c>
      <c r="C91" s="24" t="s">
        <v>146</v>
      </c>
      <c r="D91" s="33">
        <v>5</v>
      </c>
      <c r="E91" s="33">
        <v>40</v>
      </c>
      <c r="F91" s="51">
        <f t="shared" si="4"/>
        <v>200</v>
      </c>
      <c r="G91" s="33">
        <v>12</v>
      </c>
      <c r="H91" s="24"/>
      <c r="I91" s="51">
        <f t="shared" si="5"/>
        <v>2400</v>
      </c>
      <c r="J91" s="32"/>
      <c r="K91" s="32"/>
    </row>
    <row r="92" spans="2:11" x14ac:dyDescent="0.35">
      <c r="B92" s="24">
        <v>26</v>
      </c>
      <c r="C92" s="24" t="s">
        <v>147</v>
      </c>
      <c r="D92" s="33">
        <v>25</v>
      </c>
      <c r="E92" s="33">
        <v>80</v>
      </c>
      <c r="F92" s="51">
        <f t="shared" si="4"/>
        <v>2000</v>
      </c>
      <c r="G92" s="33">
        <v>12</v>
      </c>
      <c r="H92" s="24"/>
      <c r="I92" s="51">
        <f t="shared" si="5"/>
        <v>24000</v>
      </c>
      <c r="J92" s="32"/>
      <c r="K92" s="32"/>
    </row>
    <row r="93" spans="2:11" x14ac:dyDescent="0.35">
      <c r="B93" s="24">
        <v>27</v>
      </c>
      <c r="C93" s="24" t="s">
        <v>148</v>
      </c>
      <c r="D93" s="33">
        <v>15</v>
      </c>
      <c r="E93" s="33">
        <v>30</v>
      </c>
      <c r="F93" s="51">
        <f t="shared" si="4"/>
        <v>450</v>
      </c>
      <c r="G93" s="33">
        <v>12</v>
      </c>
      <c r="H93" s="24"/>
      <c r="I93" s="51">
        <f t="shared" si="5"/>
        <v>5400</v>
      </c>
      <c r="J93" s="32"/>
      <c r="K93" s="32"/>
    </row>
    <row r="94" spans="2:11" x14ac:dyDescent="0.35">
      <c r="B94" s="24">
        <v>28</v>
      </c>
      <c r="C94" s="24" t="s">
        <v>149</v>
      </c>
      <c r="D94" s="33">
        <v>15</v>
      </c>
      <c r="E94" s="33">
        <v>15</v>
      </c>
      <c r="F94" s="51">
        <f t="shared" si="4"/>
        <v>225</v>
      </c>
      <c r="G94" s="33">
        <v>12</v>
      </c>
      <c r="H94" s="24"/>
      <c r="I94" s="51">
        <f t="shared" si="5"/>
        <v>2700</v>
      </c>
      <c r="J94" s="32"/>
      <c r="K94" s="32"/>
    </row>
    <row r="95" spans="2:11" x14ac:dyDescent="0.35">
      <c r="B95" s="24">
        <v>29</v>
      </c>
      <c r="C95" s="24" t="s">
        <v>150</v>
      </c>
      <c r="D95" s="33">
        <v>15</v>
      </c>
      <c r="E95" s="33">
        <v>10</v>
      </c>
      <c r="F95" s="51">
        <f t="shared" si="4"/>
        <v>150</v>
      </c>
      <c r="G95" s="33">
        <v>12</v>
      </c>
      <c r="H95" s="24"/>
      <c r="I95" s="51">
        <f>G95*F95</f>
        <v>1800</v>
      </c>
      <c r="J95" s="32"/>
      <c r="K95" s="32"/>
    </row>
    <row r="96" spans="2:11" x14ac:dyDescent="0.35">
      <c r="B96" s="24"/>
      <c r="C96" s="32"/>
      <c r="D96" s="33"/>
      <c r="E96" s="57"/>
      <c r="F96" s="53"/>
      <c r="G96" s="57"/>
      <c r="H96" s="31"/>
      <c r="I96" s="53"/>
      <c r="J96" s="32"/>
      <c r="K96" s="32"/>
    </row>
    <row r="97" spans="2:11" x14ac:dyDescent="0.35">
      <c r="B97" s="24"/>
      <c r="C97" s="54" t="s">
        <v>22</v>
      </c>
      <c r="D97" s="54"/>
      <c r="E97" s="58"/>
      <c r="F97" s="55">
        <f>SUM(F67:F96)</f>
        <v>31231</v>
      </c>
      <c r="G97" s="31"/>
      <c r="H97" s="31"/>
      <c r="I97" s="55">
        <f>SUM(I67:I96)</f>
        <v>374772</v>
      </c>
      <c r="J97" s="69"/>
      <c r="K97" s="69"/>
    </row>
    <row r="98" spans="2:11" x14ac:dyDescent="0.35">
      <c r="B98" s="24"/>
      <c r="C98" s="24"/>
      <c r="D98" s="33"/>
      <c r="E98" s="33"/>
      <c r="F98" s="51"/>
      <c r="G98" s="33"/>
      <c r="H98" s="24"/>
      <c r="I98" s="51"/>
      <c r="J98" s="32"/>
      <c r="K98" s="32"/>
    </row>
    <row r="99" spans="2:11" x14ac:dyDescent="0.35">
      <c r="B99" s="24"/>
      <c r="C99" s="24"/>
      <c r="D99" s="33"/>
      <c r="E99" s="33"/>
      <c r="F99" s="51"/>
      <c r="G99" s="33"/>
      <c r="H99" s="24"/>
      <c r="I99" s="51"/>
      <c r="J99" s="32"/>
      <c r="K99" s="32"/>
    </row>
    <row r="100" spans="2:11" ht="13.15" x14ac:dyDescent="0.4">
      <c r="B100" s="6" t="s">
        <v>46</v>
      </c>
      <c r="C100" s="21" t="s">
        <v>22</v>
      </c>
      <c r="D100" s="21"/>
      <c r="E100" s="21"/>
      <c r="F100" s="21"/>
      <c r="G100" s="21"/>
      <c r="H100" s="21"/>
      <c r="I100" s="68">
        <v>2371776</v>
      </c>
      <c r="J100" s="70"/>
      <c r="K100" s="70"/>
    </row>
    <row r="101" spans="2:11" x14ac:dyDescent="0.35">
      <c r="B101" s="3"/>
      <c r="C101" s="3"/>
    </row>
    <row r="102" spans="2:11" x14ac:dyDescent="0.35">
      <c r="B102" s="3"/>
      <c r="K102" s="65"/>
    </row>
    <row r="103" spans="2:11" x14ac:dyDescent="0.35">
      <c r="B103" s="3"/>
      <c r="K103" s="66"/>
    </row>
    <row r="104" spans="2:11" ht="13.15" x14ac:dyDescent="0.4">
      <c r="B104" s="6"/>
      <c r="K104" s="66"/>
    </row>
    <row r="105" spans="2:11" x14ac:dyDescent="0.35">
      <c r="D105" s="1" t="s">
        <v>12</v>
      </c>
      <c r="E105" s="1" t="s">
        <v>12</v>
      </c>
    </row>
    <row r="106" spans="2:11" x14ac:dyDescent="0.35">
      <c r="E106" s="1" t="s">
        <v>12</v>
      </c>
    </row>
    <row r="110" spans="2:11" x14ac:dyDescent="0.35">
      <c r="E110" s="59" t="s">
        <v>12</v>
      </c>
    </row>
  </sheetData>
  <sheetProtection selectLockedCells="1" selectUnlockedCells="1"/>
  <mergeCells count="5">
    <mergeCell ref="B2:C2"/>
    <mergeCell ref="B3:C3"/>
    <mergeCell ref="B5:C5"/>
    <mergeCell ref="B21:C21"/>
    <mergeCell ref="B64:C64"/>
  </mergeCells>
  <printOptions headings="1" gridLines="1"/>
  <pageMargins left="0.39370078740157499" right="0.74803149606299202" top="0.2" bottom="0.21" header="0.25" footer="0.2"/>
  <pageSetup paperSize="5" scale="105" firstPageNumber="0" orientation="landscape" verticalDpi="300" r:id="rId1"/>
  <headerFooter alignWithMargins="0"/>
  <rowBreaks count="1" manualBreakCount="1">
    <brk id="6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topLeftCell="B1" zoomScaleNormal="100" zoomScaleSheetLayoutView="96" workbookViewId="0">
      <selection activeCell="K7" sqref="K7"/>
    </sheetView>
  </sheetViews>
  <sheetFormatPr defaultRowHeight="11.65" x14ac:dyDescent="0.35"/>
  <cols>
    <col min="1" max="2" width="7" style="85" customWidth="1"/>
    <col min="3" max="3" width="33" style="85" customWidth="1"/>
    <col min="4" max="4" width="21" style="85" customWidth="1"/>
    <col min="5" max="5" width="17.265625" style="85" customWidth="1"/>
    <col min="6" max="6" width="11.265625" style="85" customWidth="1"/>
    <col min="7" max="7" width="16" style="85" customWidth="1"/>
    <col min="8" max="8" width="1.19921875" style="85" bestFit="1" customWidth="1"/>
    <col min="9" max="9" width="7.33203125" style="85" bestFit="1" customWidth="1"/>
    <col min="10" max="10" width="8.6640625" style="74" bestFit="1" customWidth="1"/>
    <col min="11" max="11" width="11.86328125" style="74" bestFit="1" customWidth="1"/>
    <col min="12" max="16384" width="9.06640625" style="74"/>
  </cols>
  <sheetData>
    <row r="1" spans="1:10" ht="12.95" customHeight="1" x14ac:dyDescent="0.35">
      <c r="A1" s="72"/>
      <c r="B1" s="72"/>
      <c r="C1" s="73"/>
      <c r="D1" s="73"/>
      <c r="E1" s="73"/>
      <c r="F1" s="73"/>
      <c r="G1" s="73"/>
      <c r="H1" s="72"/>
    </row>
    <row r="2" spans="1:10" ht="12.95" customHeight="1" x14ac:dyDescent="0.35">
      <c r="A2" s="72"/>
      <c r="B2" s="72"/>
      <c r="C2" s="73"/>
      <c r="D2" s="73"/>
      <c r="E2" s="73"/>
      <c r="F2" s="73"/>
      <c r="G2" s="73"/>
      <c r="H2" s="72"/>
    </row>
    <row r="3" spans="1:10" ht="12.95" customHeight="1" x14ac:dyDescent="0.35">
      <c r="A3" s="75"/>
      <c r="B3" s="75" t="s">
        <v>151</v>
      </c>
      <c r="C3" s="75" t="s">
        <v>152</v>
      </c>
      <c r="D3" s="75"/>
      <c r="E3" s="75"/>
      <c r="F3" s="75"/>
      <c r="G3" s="75"/>
      <c r="H3" s="75"/>
    </row>
    <row r="4" spans="1:10" ht="12.95" customHeight="1" x14ac:dyDescent="0.35">
      <c r="A4" s="72"/>
      <c r="B4" s="72"/>
      <c r="C4" s="73"/>
      <c r="D4" s="73"/>
      <c r="E4" s="73"/>
      <c r="F4" s="73"/>
      <c r="G4" s="73"/>
      <c r="H4" s="72"/>
    </row>
    <row r="5" spans="1:10" ht="12.95" customHeight="1" x14ac:dyDescent="0.35">
      <c r="A5" s="75"/>
      <c r="B5" s="75" t="s">
        <v>24</v>
      </c>
      <c r="C5" s="91" t="s">
        <v>153</v>
      </c>
      <c r="D5" s="91" t="s">
        <v>49</v>
      </c>
      <c r="E5" s="91" t="s">
        <v>50</v>
      </c>
      <c r="F5" s="91" t="s">
        <v>7</v>
      </c>
      <c r="G5" s="91" t="s">
        <v>3</v>
      </c>
      <c r="H5" s="75"/>
    </row>
    <row r="6" spans="1:10" ht="12.95" customHeight="1" x14ac:dyDescent="0.35">
      <c r="A6" s="73"/>
      <c r="B6" s="73">
        <v>1</v>
      </c>
      <c r="C6" s="73" t="s">
        <v>154</v>
      </c>
      <c r="D6" s="73"/>
      <c r="E6" s="79">
        <v>4500</v>
      </c>
      <c r="F6" s="83">
        <v>12</v>
      </c>
      <c r="G6" s="81">
        <f t="shared" ref="G6:G13" si="0">E6*F6</f>
        <v>54000</v>
      </c>
      <c r="H6" s="73"/>
    </row>
    <row r="7" spans="1:10" ht="12.95" customHeight="1" x14ac:dyDescent="0.35">
      <c r="A7" s="73"/>
      <c r="B7" s="73">
        <v>2</v>
      </c>
      <c r="C7" s="73" t="s">
        <v>155</v>
      </c>
      <c r="D7" s="73"/>
      <c r="E7" s="79">
        <v>7000</v>
      </c>
      <c r="F7" s="73">
        <f t="shared" ref="F7:F13" si="1">F6</f>
        <v>12</v>
      </c>
      <c r="G7" s="81">
        <f t="shared" si="0"/>
        <v>84000</v>
      </c>
      <c r="H7" s="73"/>
    </row>
    <row r="8" spans="1:10" ht="12.95" customHeight="1" x14ac:dyDescent="0.35">
      <c r="A8" s="73"/>
      <c r="B8" s="73">
        <v>3</v>
      </c>
      <c r="C8" s="73" t="s">
        <v>156</v>
      </c>
      <c r="D8" s="73"/>
      <c r="E8" s="79">
        <v>3000</v>
      </c>
      <c r="F8" s="73">
        <f t="shared" si="1"/>
        <v>12</v>
      </c>
      <c r="G8" s="81">
        <f t="shared" si="0"/>
        <v>36000</v>
      </c>
      <c r="H8" s="73"/>
    </row>
    <row r="9" spans="1:10" ht="12.95" customHeight="1" x14ac:dyDescent="0.35">
      <c r="A9" s="73"/>
      <c r="B9" s="73">
        <v>4</v>
      </c>
      <c r="C9" s="73" t="s">
        <v>157</v>
      </c>
      <c r="D9" s="73"/>
      <c r="E9" s="79">
        <v>3500</v>
      </c>
      <c r="F9" s="73">
        <f t="shared" si="1"/>
        <v>12</v>
      </c>
      <c r="G9" s="81">
        <f t="shared" si="0"/>
        <v>42000</v>
      </c>
      <c r="H9" s="73"/>
    </row>
    <row r="10" spans="1:10" ht="12.95" customHeight="1" x14ac:dyDescent="0.35">
      <c r="A10" s="73"/>
      <c r="B10" s="73">
        <v>5</v>
      </c>
      <c r="C10" s="73" t="s">
        <v>158</v>
      </c>
      <c r="D10" s="73"/>
      <c r="E10" s="79">
        <v>3000</v>
      </c>
      <c r="F10" s="73">
        <f t="shared" si="1"/>
        <v>12</v>
      </c>
      <c r="G10" s="81">
        <f t="shared" si="0"/>
        <v>36000</v>
      </c>
      <c r="H10" s="73"/>
    </row>
    <row r="11" spans="1:10" ht="12.95" customHeight="1" x14ac:dyDescent="0.35">
      <c r="A11" s="73"/>
      <c r="B11" s="73">
        <v>6</v>
      </c>
      <c r="C11" s="73" t="s">
        <v>159</v>
      </c>
      <c r="D11" s="73"/>
      <c r="E11" s="79">
        <v>10000</v>
      </c>
      <c r="F11" s="73">
        <f t="shared" si="1"/>
        <v>12</v>
      </c>
      <c r="G11" s="81">
        <f t="shared" si="0"/>
        <v>120000</v>
      </c>
      <c r="H11" s="73"/>
    </row>
    <row r="12" spans="1:10" ht="12.95" customHeight="1" x14ac:dyDescent="0.35">
      <c r="A12" s="73"/>
      <c r="B12" s="73">
        <v>7</v>
      </c>
      <c r="C12" s="73" t="s">
        <v>160</v>
      </c>
      <c r="D12" s="73"/>
      <c r="E12" s="79">
        <v>4000</v>
      </c>
      <c r="F12" s="73">
        <f t="shared" si="1"/>
        <v>12</v>
      </c>
      <c r="G12" s="81">
        <f t="shared" si="0"/>
        <v>48000</v>
      </c>
      <c r="H12" s="73"/>
    </row>
    <row r="13" spans="1:10" ht="12.95" customHeight="1" x14ac:dyDescent="0.35">
      <c r="A13" s="73"/>
      <c r="B13" s="73">
        <v>8</v>
      </c>
      <c r="C13" s="86" t="s">
        <v>161</v>
      </c>
      <c r="D13" s="86"/>
      <c r="E13" s="79">
        <v>5000</v>
      </c>
      <c r="F13" s="86">
        <f t="shared" si="1"/>
        <v>12</v>
      </c>
      <c r="G13" s="81">
        <f t="shared" si="0"/>
        <v>60000</v>
      </c>
      <c r="H13" s="73"/>
    </row>
    <row r="14" spans="1:10" ht="12.95" customHeight="1" x14ac:dyDescent="0.35">
      <c r="A14" s="75"/>
      <c r="B14" s="75"/>
      <c r="C14" s="88" t="s">
        <v>39</v>
      </c>
      <c r="D14" s="88"/>
      <c r="E14" s="112">
        <f>SUM(E6:E13)</f>
        <v>40000</v>
      </c>
      <c r="F14" s="88"/>
      <c r="G14" s="112">
        <f>SUM(G6:G13)</f>
        <v>480000</v>
      </c>
      <c r="I14" s="97">
        <v>40000</v>
      </c>
      <c r="J14" s="113">
        <v>480000</v>
      </c>
    </row>
    <row r="15" spans="1:10" ht="12.95" customHeight="1" x14ac:dyDescent="0.35">
      <c r="A15" s="72"/>
      <c r="B15" s="72"/>
      <c r="C15" s="98"/>
      <c r="D15" s="98"/>
      <c r="E15" s="98"/>
      <c r="F15" s="98"/>
      <c r="G15" s="98"/>
    </row>
    <row r="16" spans="1:10" ht="12.95" customHeight="1" x14ac:dyDescent="0.35">
      <c r="A16" s="72"/>
      <c r="B16" s="72"/>
      <c r="C16" s="73"/>
      <c r="D16" s="73"/>
      <c r="E16" s="73"/>
      <c r="F16" s="73"/>
      <c r="G16" s="73"/>
    </row>
    <row r="17" spans="1:8" ht="12.95" customHeight="1" x14ac:dyDescent="0.35">
      <c r="A17" s="75"/>
      <c r="B17" s="75" t="s">
        <v>40</v>
      </c>
      <c r="C17" s="91" t="s">
        <v>10</v>
      </c>
      <c r="D17" s="91" t="s">
        <v>49</v>
      </c>
      <c r="E17" s="91" t="s">
        <v>50</v>
      </c>
      <c r="F17" s="91" t="s">
        <v>7</v>
      </c>
      <c r="G17" s="91" t="s">
        <v>3</v>
      </c>
    </row>
    <row r="18" spans="1:8" ht="12.95" customHeight="1" x14ac:dyDescent="0.35">
      <c r="A18" s="73"/>
      <c r="B18" s="73"/>
      <c r="C18" s="73" t="s">
        <v>162</v>
      </c>
      <c r="D18" s="73"/>
      <c r="E18" s="79">
        <v>700</v>
      </c>
      <c r="F18" s="73">
        <f>F13</f>
        <v>12</v>
      </c>
      <c r="G18" s="81">
        <f t="shared" ref="G18:G33" si="2">E18*F18</f>
        <v>8400</v>
      </c>
    </row>
    <row r="19" spans="1:8" ht="12.95" customHeight="1" x14ac:dyDescent="0.35">
      <c r="A19" s="73"/>
      <c r="B19" s="73"/>
      <c r="C19" s="73" t="s">
        <v>163</v>
      </c>
      <c r="D19" s="73"/>
      <c r="E19" s="79">
        <v>800</v>
      </c>
      <c r="F19" s="73">
        <f t="shared" ref="F19:F33" si="3">F18</f>
        <v>12</v>
      </c>
      <c r="G19" s="81">
        <f t="shared" si="2"/>
        <v>9600</v>
      </c>
    </row>
    <row r="20" spans="1:8" ht="12.95" customHeight="1" x14ac:dyDescent="0.35">
      <c r="A20" s="73"/>
      <c r="B20" s="73"/>
      <c r="C20" s="73" t="s">
        <v>164</v>
      </c>
      <c r="D20" s="73"/>
      <c r="E20" s="79">
        <v>400</v>
      </c>
      <c r="F20" s="73">
        <f t="shared" si="3"/>
        <v>12</v>
      </c>
      <c r="G20" s="81">
        <f t="shared" si="2"/>
        <v>4800</v>
      </c>
    </row>
    <row r="21" spans="1:8" ht="12.95" customHeight="1" x14ac:dyDescent="0.35">
      <c r="A21" s="73"/>
      <c r="B21" s="73"/>
      <c r="C21" s="73" t="s">
        <v>165</v>
      </c>
      <c r="D21" s="73"/>
      <c r="E21" s="79">
        <v>2000</v>
      </c>
      <c r="F21" s="73">
        <f t="shared" si="3"/>
        <v>12</v>
      </c>
      <c r="G21" s="81">
        <f t="shared" si="2"/>
        <v>24000</v>
      </c>
      <c r="H21" s="73"/>
    </row>
    <row r="22" spans="1:8" ht="12.95" customHeight="1" x14ac:dyDescent="0.35">
      <c r="A22" s="73"/>
      <c r="B22" s="73"/>
      <c r="C22" s="73" t="s">
        <v>166</v>
      </c>
      <c r="D22" s="73"/>
      <c r="E22" s="79">
        <v>1000</v>
      </c>
      <c r="F22" s="73">
        <f t="shared" si="3"/>
        <v>12</v>
      </c>
      <c r="G22" s="81">
        <f t="shared" si="2"/>
        <v>12000</v>
      </c>
      <c r="H22" s="73"/>
    </row>
    <row r="23" spans="1:8" ht="12.95" customHeight="1" x14ac:dyDescent="0.35">
      <c r="A23" s="73"/>
      <c r="B23" s="73"/>
      <c r="C23" s="73" t="s">
        <v>167</v>
      </c>
      <c r="D23" s="73"/>
      <c r="E23" s="79">
        <v>1500</v>
      </c>
      <c r="F23" s="73">
        <f t="shared" si="3"/>
        <v>12</v>
      </c>
      <c r="G23" s="81">
        <f t="shared" si="2"/>
        <v>18000</v>
      </c>
      <c r="H23" s="73"/>
    </row>
    <row r="24" spans="1:8" ht="12.95" customHeight="1" x14ac:dyDescent="0.35">
      <c r="A24" s="73"/>
      <c r="B24" s="73"/>
      <c r="C24" s="73" t="s">
        <v>168</v>
      </c>
      <c r="D24" s="73"/>
      <c r="E24" s="79">
        <v>600</v>
      </c>
      <c r="F24" s="73">
        <f t="shared" si="3"/>
        <v>12</v>
      </c>
      <c r="G24" s="81">
        <f t="shared" si="2"/>
        <v>7200</v>
      </c>
      <c r="H24" s="73"/>
    </row>
    <row r="25" spans="1:8" ht="12.95" customHeight="1" x14ac:dyDescent="0.35">
      <c r="A25" s="73"/>
      <c r="B25" s="73"/>
      <c r="C25" s="73" t="s">
        <v>169</v>
      </c>
      <c r="D25" s="73"/>
      <c r="E25" s="79">
        <v>30000</v>
      </c>
      <c r="F25" s="73">
        <f t="shared" si="3"/>
        <v>12</v>
      </c>
      <c r="G25" s="81">
        <f t="shared" si="2"/>
        <v>360000</v>
      </c>
      <c r="H25" s="73"/>
    </row>
    <row r="26" spans="1:8" ht="12.95" customHeight="1" x14ac:dyDescent="0.35">
      <c r="A26" s="73"/>
      <c r="B26" s="73"/>
      <c r="C26" s="73" t="s">
        <v>170</v>
      </c>
      <c r="D26" s="73" t="s">
        <v>171</v>
      </c>
      <c r="E26" s="79">
        <v>4500</v>
      </c>
      <c r="F26" s="73">
        <f t="shared" si="3"/>
        <v>12</v>
      </c>
      <c r="G26" s="81">
        <f t="shared" si="2"/>
        <v>54000</v>
      </c>
      <c r="H26" s="73"/>
    </row>
    <row r="27" spans="1:8" ht="12.95" customHeight="1" x14ac:dyDescent="0.35">
      <c r="A27" s="73"/>
      <c r="B27" s="73"/>
      <c r="C27" s="73" t="s">
        <v>172</v>
      </c>
      <c r="D27" s="73"/>
      <c r="E27" s="79">
        <v>1500</v>
      </c>
      <c r="F27" s="73">
        <f t="shared" si="3"/>
        <v>12</v>
      </c>
      <c r="G27" s="81">
        <f t="shared" si="2"/>
        <v>18000</v>
      </c>
      <c r="H27" s="73"/>
    </row>
    <row r="28" spans="1:8" ht="12.95" customHeight="1" x14ac:dyDescent="0.35">
      <c r="A28" s="73"/>
      <c r="B28" s="73"/>
      <c r="C28" s="73" t="s">
        <v>173</v>
      </c>
      <c r="D28" s="73"/>
      <c r="E28" s="79">
        <v>15500</v>
      </c>
      <c r="F28" s="73">
        <f t="shared" si="3"/>
        <v>12</v>
      </c>
      <c r="G28" s="81">
        <f t="shared" si="2"/>
        <v>186000</v>
      </c>
      <c r="H28" s="73"/>
    </row>
    <row r="29" spans="1:8" ht="12.95" customHeight="1" x14ac:dyDescent="0.35">
      <c r="A29" s="73"/>
      <c r="B29" s="73"/>
      <c r="C29" s="73" t="s">
        <v>203</v>
      </c>
      <c r="D29" s="73"/>
      <c r="E29" s="79">
        <v>1500</v>
      </c>
      <c r="F29" s="73">
        <f t="shared" si="3"/>
        <v>12</v>
      </c>
      <c r="G29" s="81">
        <f t="shared" si="2"/>
        <v>18000</v>
      </c>
      <c r="H29" s="73"/>
    </row>
    <row r="30" spans="1:8" ht="12.95" customHeight="1" x14ac:dyDescent="0.35">
      <c r="A30" s="73"/>
      <c r="B30" s="73"/>
      <c r="C30" s="73" t="s">
        <v>174</v>
      </c>
      <c r="D30" s="73"/>
      <c r="E30" s="79">
        <v>500</v>
      </c>
      <c r="F30" s="73">
        <f t="shared" si="3"/>
        <v>12</v>
      </c>
      <c r="G30" s="81">
        <f t="shared" si="2"/>
        <v>6000</v>
      </c>
      <c r="H30" s="73" t="s">
        <v>12</v>
      </c>
    </row>
    <row r="31" spans="1:8" ht="12.95" customHeight="1" x14ac:dyDescent="0.35">
      <c r="A31" s="73"/>
      <c r="B31" s="73"/>
      <c r="C31" s="73" t="s">
        <v>175</v>
      </c>
      <c r="D31" s="73"/>
      <c r="E31" s="79">
        <v>500</v>
      </c>
      <c r="F31" s="73">
        <f t="shared" si="3"/>
        <v>12</v>
      </c>
      <c r="G31" s="81">
        <f t="shared" si="2"/>
        <v>6000</v>
      </c>
      <c r="H31" s="73"/>
    </row>
    <row r="32" spans="1:8" ht="12.95" customHeight="1" x14ac:dyDescent="0.35">
      <c r="A32" s="73"/>
      <c r="B32" s="73"/>
      <c r="C32" s="73" t="s">
        <v>176</v>
      </c>
      <c r="D32" s="73"/>
      <c r="E32" s="79">
        <v>500</v>
      </c>
      <c r="F32" s="73">
        <f t="shared" si="3"/>
        <v>12</v>
      </c>
      <c r="G32" s="81">
        <f t="shared" si="2"/>
        <v>6000</v>
      </c>
      <c r="H32" s="73"/>
    </row>
    <row r="33" spans="1:11" ht="12.95" customHeight="1" x14ac:dyDescent="0.35">
      <c r="A33" s="73"/>
      <c r="B33" s="73"/>
      <c r="C33" s="86" t="s">
        <v>177</v>
      </c>
      <c r="D33" s="86"/>
      <c r="E33" s="79">
        <v>4680</v>
      </c>
      <c r="F33" s="86">
        <f t="shared" si="3"/>
        <v>12</v>
      </c>
      <c r="G33" s="81">
        <f t="shared" si="2"/>
        <v>56160</v>
      </c>
      <c r="H33" s="73"/>
    </row>
    <row r="34" spans="1:11" ht="12.95" customHeight="1" x14ac:dyDescent="0.35">
      <c r="A34" s="75"/>
      <c r="B34" s="75"/>
      <c r="C34" s="88" t="s">
        <v>39</v>
      </c>
      <c r="D34" s="88"/>
      <c r="E34" s="112">
        <f>SUM(E18:E33)</f>
        <v>66180</v>
      </c>
      <c r="F34" s="88"/>
      <c r="G34" s="112">
        <f>SUM(G18:G33)</f>
        <v>794160</v>
      </c>
      <c r="H34" s="75"/>
      <c r="I34" s="97">
        <v>66180</v>
      </c>
      <c r="J34" s="113">
        <v>794160</v>
      </c>
    </row>
    <row r="35" spans="1:11" ht="12.95" customHeight="1" x14ac:dyDescent="0.35">
      <c r="A35" s="72"/>
      <c r="B35" s="72"/>
      <c r="C35" s="98"/>
      <c r="D35" s="98"/>
      <c r="E35" s="98"/>
      <c r="F35" s="98"/>
      <c r="G35" s="98"/>
      <c r="H35" s="72"/>
    </row>
    <row r="36" spans="1:11" ht="12.95" customHeight="1" x14ac:dyDescent="0.35">
      <c r="A36" s="75"/>
      <c r="B36" s="75" t="s">
        <v>47</v>
      </c>
      <c r="C36" s="114" t="s">
        <v>178</v>
      </c>
      <c r="D36" s="75" t="s">
        <v>49</v>
      </c>
      <c r="E36" s="75" t="s">
        <v>50</v>
      </c>
      <c r="F36" s="75" t="s">
        <v>7</v>
      </c>
      <c r="G36" s="75" t="s">
        <v>3</v>
      </c>
      <c r="H36" s="75"/>
    </row>
    <row r="37" spans="1:11" ht="12.95" customHeight="1" x14ac:dyDescent="0.35">
      <c r="A37" s="73"/>
      <c r="B37" s="73"/>
      <c r="C37" s="73" t="s">
        <v>179</v>
      </c>
      <c r="D37" s="73"/>
      <c r="E37" s="79">
        <v>800</v>
      </c>
      <c r="F37" s="73">
        <f>F33</f>
        <v>12</v>
      </c>
      <c r="G37" s="81">
        <f t="shared" ref="G37:G48" si="4">E37*F37</f>
        <v>9600</v>
      </c>
      <c r="H37" s="73"/>
    </row>
    <row r="38" spans="1:11" ht="12.95" customHeight="1" x14ac:dyDescent="0.35">
      <c r="A38" s="73"/>
      <c r="B38" s="73"/>
      <c r="C38" s="73" t="s">
        <v>180</v>
      </c>
      <c r="D38" s="73"/>
      <c r="E38" s="79">
        <v>1000</v>
      </c>
      <c r="F38" s="73">
        <f t="shared" ref="F38:F48" si="5">F37</f>
        <v>12</v>
      </c>
      <c r="G38" s="81">
        <f t="shared" si="4"/>
        <v>12000</v>
      </c>
      <c r="H38" s="73"/>
      <c r="K38" s="113"/>
    </row>
    <row r="39" spans="1:11" ht="12.95" customHeight="1" x14ac:dyDescent="0.35">
      <c r="A39" s="73"/>
      <c r="B39" s="73"/>
      <c r="C39" s="73" t="s">
        <v>181</v>
      </c>
      <c r="D39" s="73"/>
      <c r="E39" s="79">
        <v>1500</v>
      </c>
      <c r="F39" s="73">
        <f t="shared" si="5"/>
        <v>12</v>
      </c>
      <c r="G39" s="81">
        <f t="shared" si="4"/>
        <v>18000</v>
      </c>
      <c r="H39" s="73"/>
      <c r="K39" s="113"/>
    </row>
    <row r="40" spans="1:11" ht="12.95" customHeight="1" x14ac:dyDescent="0.35">
      <c r="A40" s="73"/>
      <c r="B40" s="73"/>
      <c r="C40" s="139" t="s">
        <v>182</v>
      </c>
      <c r="D40" s="139"/>
      <c r="E40" s="79">
        <v>500</v>
      </c>
      <c r="F40" s="73">
        <f t="shared" si="5"/>
        <v>12</v>
      </c>
      <c r="G40" s="81">
        <f t="shared" si="4"/>
        <v>6000</v>
      </c>
      <c r="H40" s="73"/>
      <c r="K40" s="113"/>
    </row>
    <row r="41" spans="1:11" ht="12.95" customHeight="1" x14ac:dyDescent="0.35">
      <c r="A41" s="73"/>
      <c r="B41" s="73"/>
      <c r="C41" s="73" t="s">
        <v>183</v>
      </c>
      <c r="D41" s="73"/>
      <c r="E41" s="79">
        <v>500</v>
      </c>
      <c r="F41" s="73">
        <f t="shared" si="5"/>
        <v>12</v>
      </c>
      <c r="G41" s="81">
        <f t="shared" si="4"/>
        <v>6000</v>
      </c>
      <c r="H41" s="73"/>
      <c r="K41" s="115"/>
    </row>
    <row r="42" spans="1:11" ht="12.95" customHeight="1" x14ac:dyDescent="0.35">
      <c r="A42" s="73"/>
      <c r="B42" s="73"/>
      <c r="C42" s="73" t="s">
        <v>184</v>
      </c>
      <c r="D42" s="73"/>
      <c r="E42" s="79">
        <v>400</v>
      </c>
      <c r="F42" s="73">
        <f t="shared" si="5"/>
        <v>12</v>
      </c>
      <c r="G42" s="81">
        <f t="shared" si="4"/>
        <v>4800</v>
      </c>
      <c r="H42" s="73"/>
    </row>
    <row r="43" spans="1:11" ht="12.95" customHeight="1" x14ac:dyDescent="0.35">
      <c r="A43" s="73"/>
      <c r="B43" s="73"/>
      <c r="C43" s="73" t="s">
        <v>185</v>
      </c>
      <c r="D43" s="73"/>
      <c r="E43" s="79">
        <v>200</v>
      </c>
      <c r="F43" s="73">
        <f t="shared" si="5"/>
        <v>12</v>
      </c>
      <c r="G43" s="81">
        <f t="shared" si="4"/>
        <v>2400</v>
      </c>
      <c r="H43" s="73"/>
    </row>
    <row r="44" spans="1:11" ht="12.95" customHeight="1" x14ac:dyDescent="0.35">
      <c r="A44" s="73"/>
      <c r="B44" s="73"/>
      <c r="C44" s="73" t="s">
        <v>186</v>
      </c>
      <c r="D44" s="73"/>
      <c r="E44" s="79">
        <v>250</v>
      </c>
      <c r="F44" s="73">
        <f t="shared" si="5"/>
        <v>12</v>
      </c>
      <c r="G44" s="81">
        <f t="shared" si="4"/>
        <v>3000</v>
      </c>
      <c r="H44" s="73"/>
    </row>
    <row r="45" spans="1:11" ht="12.95" customHeight="1" x14ac:dyDescent="0.35">
      <c r="A45" s="73"/>
      <c r="B45" s="73"/>
      <c r="C45" s="73" t="s">
        <v>187</v>
      </c>
      <c r="D45" s="73"/>
      <c r="E45" s="79">
        <v>200</v>
      </c>
      <c r="F45" s="73">
        <f t="shared" si="5"/>
        <v>12</v>
      </c>
      <c r="G45" s="81">
        <f t="shared" si="4"/>
        <v>2400</v>
      </c>
      <c r="H45" s="73"/>
    </row>
    <row r="46" spans="1:11" ht="12.95" customHeight="1" x14ac:dyDescent="0.35">
      <c r="A46" s="73"/>
      <c r="B46" s="73"/>
      <c r="C46" s="73" t="s">
        <v>188</v>
      </c>
      <c r="D46" s="73"/>
      <c r="E46" s="79">
        <v>1200</v>
      </c>
      <c r="F46" s="73">
        <f t="shared" si="5"/>
        <v>12</v>
      </c>
      <c r="G46" s="81">
        <f t="shared" si="4"/>
        <v>14400</v>
      </c>
      <c r="H46" s="73"/>
    </row>
    <row r="47" spans="1:11" ht="12.95" customHeight="1" x14ac:dyDescent="0.35">
      <c r="A47" s="73"/>
      <c r="B47" s="73"/>
      <c r="C47" s="73" t="s">
        <v>189</v>
      </c>
      <c r="D47" s="73"/>
      <c r="E47" s="79">
        <v>5000</v>
      </c>
      <c r="F47" s="73">
        <f t="shared" si="5"/>
        <v>12</v>
      </c>
      <c r="G47" s="81">
        <f t="shared" si="4"/>
        <v>60000</v>
      </c>
      <c r="H47" s="73"/>
    </row>
    <row r="48" spans="1:11" ht="12.95" customHeight="1" x14ac:dyDescent="0.35">
      <c r="A48" s="73"/>
      <c r="B48" s="73"/>
      <c r="C48" s="86" t="s">
        <v>190</v>
      </c>
      <c r="D48" s="86" t="s">
        <v>191</v>
      </c>
      <c r="E48" s="79">
        <v>10000</v>
      </c>
      <c r="F48" s="86">
        <f t="shared" si="5"/>
        <v>12</v>
      </c>
      <c r="G48" s="81">
        <f t="shared" si="4"/>
        <v>120000</v>
      </c>
      <c r="H48" s="73"/>
    </row>
    <row r="49" spans="1:10" ht="12.95" customHeight="1" x14ac:dyDescent="0.35">
      <c r="A49" s="75"/>
      <c r="B49" s="75"/>
      <c r="C49" s="88" t="s">
        <v>39</v>
      </c>
      <c r="D49" s="88"/>
      <c r="E49" s="112">
        <f>SUM(E37:E48)</f>
        <v>21550</v>
      </c>
      <c r="F49" s="88"/>
      <c r="G49" s="112">
        <f>SUM(G37:G48)</f>
        <v>258600</v>
      </c>
      <c r="H49" s="75"/>
      <c r="I49" s="97">
        <v>21550</v>
      </c>
      <c r="J49" s="113">
        <v>258600</v>
      </c>
    </row>
    <row r="50" spans="1:10" ht="12.95" customHeight="1" x14ac:dyDescent="0.35">
      <c r="A50" s="72"/>
      <c r="B50" s="72"/>
      <c r="C50" s="98"/>
      <c r="D50" s="98"/>
      <c r="E50" s="98"/>
      <c r="F50" s="98"/>
      <c r="G50" s="98"/>
      <c r="H50" s="72"/>
    </row>
    <row r="51" spans="1:10" ht="12.95" customHeight="1" x14ac:dyDescent="0.35">
      <c r="A51" s="72"/>
      <c r="B51" s="116"/>
      <c r="C51" s="86"/>
      <c r="D51" s="86"/>
      <c r="E51" s="86"/>
      <c r="F51" s="86"/>
      <c r="G51" s="86"/>
      <c r="H51" s="72"/>
    </row>
    <row r="52" spans="1:10" ht="12.95" customHeight="1" x14ac:dyDescent="0.35">
      <c r="A52" s="75"/>
      <c r="B52" s="88" t="s">
        <v>192</v>
      </c>
      <c r="C52" s="88" t="s">
        <v>193</v>
      </c>
      <c r="D52" s="88"/>
      <c r="E52" s="112">
        <v>127730</v>
      </c>
      <c r="F52" s="88"/>
      <c r="G52" s="112">
        <v>1532760</v>
      </c>
      <c r="H52" s="75"/>
      <c r="I52" s="117">
        <f>SUM(I14:I51)</f>
        <v>127730</v>
      </c>
      <c r="J52" s="118">
        <f>SUM(J14:J51)</f>
        <v>1532760</v>
      </c>
    </row>
    <row r="53" spans="1:10" ht="12.95" customHeight="1" x14ac:dyDescent="0.35">
      <c r="A53" s="72"/>
      <c r="B53" s="119"/>
      <c r="C53" s="98"/>
      <c r="D53" s="98"/>
      <c r="E53" s="98"/>
      <c r="F53" s="98"/>
      <c r="G53" s="98"/>
      <c r="H53" s="72"/>
    </row>
  </sheetData>
  <sheetProtection selectLockedCells="1" selectUnlockedCells="1"/>
  <mergeCells count="1">
    <mergeCell ref="C40:D40"/>
  </mergeCells>
  <printOptions headings="1" gridLines="1"/>
  <pageMargins left="0.74803149606299202" right="0.74803149606299202" top="0.98425196850393704" bottom="0.98425196850393704" header="0.511811023622047" footer="0.511811023622047"/>
  <pageSetup paperSize="5" scale="120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Totals</vt:lpstr>
      <vt:lpstr>Education</vt:lpstr>
      <vt:lpstr>Edu Comparison</vt:lpstr>
      <vt:lpstr>Food</vt:lpstr>
      <vt:lpstr>Administration</vt:lpstr>
      <vt:lpstr>Education!Print_Area</vt:lpstr>
      <vt:lpstr>Food!Print_Area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SEVA - 1</dc:creator>
  <cp:lastModifiedBy>Dileep B</cp:lastModifiedBy>
  <cp:lastPrinted>2015-07-24T02:47:56Z</cp:lastPrinted>
  <dcterms:created xsi:type="dcterms:W3CDTF">2012-11-18T06:29:05Z</dcterms:created>
  <dcterms:modified xsi:type="dcterms:W3CDTF">2015-09-20T18:19:04Z</dcterms:modified>
</cp:coreProperties>
</file>