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976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<sst xmlns="http://schemas.openxmlformats.org/spreadsheetml/2006/main" count="291" uniqueCount="118">
  <si>
    <t xml:space="preserve">                                            Total  (Rs.)</t>
  </si>
  <si>
    <t xml:space="preserve">                                             Total (Rs.)</t>
  </si>
  <si>
    <t>Grand Total  for TB, PB and CRC (Rs.)</t>
  </si>
  <si>
    <t>Grand Total for new infrastructure (Rs.)</t>
  </si>
  <si>
    <t xml:space="preserve">                                                          Total  (Rs.)</t>
  </si>
  <si>
    <t xml:space="preserve">                                                          Total (Rs.)</t>
  </si>
  <si>
    <t xml:space="preserve">                                                         Total (Rs.) </t>
  </si>
  <si>
    <t xml:space="preserve">                                                            Total (Rs.)</t>
  </si>
  <si>
    <t xml:space="preserve">                                                             Total (Rs.)</t>
  </si>
  <si>
    <t xml:space="preserve">                                                          Total (Rs.) </t>
  </si>
  <si>
    <t>E. Summary</t>
  </si>
  <si>
    <t xml:space="preserve">Celebration of festivals, special days &amp; events (11 months): decoration materials, organizing events, special food etc. </t>
  </si>
  <si>
    <t>Healthcare (11 months):  bed linen, towels, blankets, durries, mats, sweaters, toiletaries, washing soap, laundry, first aid kit, medical expenses</t>
  </si>
  <si>
    <t>10. Play materials, educational games - bats, balls, nets, carrom boards, chess boards, etc. - new purchases and replacements</t>
  </si>
  <si>
    <t>Healthcare (11 months):  first aid kit, medical expenses</t>
  </si>
  <si>
    <r>
      <t>Children's Travel (11 months):</t>
    </r>
    <r>
      <rPr>
        <sz val="10"/>
        <rFont val="Arial"/>
        <family val="0"/>
      </rPr>
      <t xml:space="preserve"> Transport to and from programs &amp; events,  between the school and CK Palli, every day. </t>
    </r>
  </si>
  <si>
    <t>Staff Travel: taking children to hospitals, travels to other schools and offices, shopping trips for schools, travel between our schools etc.</t>
  </si>
  <si>
    <t>Electricity: wire, bulbs, switches, power bill.</t>
  </si>
  <si>
    <t>3. Computers maintenance and replacements of peripherals, additional computers 2 per year</t>
  </si>
  <si>
    <t>2011-2012</t>
  </si>
  <si>
    <r>
      <t>2.</t>
    </r>
    <r>
      <rPr>
        <b/>
        <sz val="10"/>
        <rFont val="Arial"/>
        <family val="2"/>
      </rPr>
      <t xml:space="preserve">Prakruthi Badi: </t>
    </r>
    <r>
      <rPr>
        <sz val="10"/>
        <rFont val="Arial"/>
        <family val="0"/>
      </rPr>
      <t>Building new class rooms and work spaces - total floor area of 2000 sq. ft. - @Rs.400 per sq.ft.</t>
    </r>
  </si>
  <si>
    <r>
      <t>3.</t>
    </r>
    <r>
      <rPr>
        <b/>
        <sz val="10"/>
        <rFont val="Arial"/>
        <family val="2"/>
      </rPr>
      <t>Children's Resource Centre:</t>
    </r>
    <r>
      <rPr>
        <sz val="10"/>
        <rFont val="Arial"/>
        <family val="0"/>
      </rPr>
      <t xml:space="preserve"> Building workshop space - I phase - roofing with tin sheet in the verandah infront of CRC -1000 sq.ft @ Rs.200/sq.ft</t>
    </r>
  </si>
  <si>
    <r>
      <t>1.</t>
    </r>
    <r>
      <rPr>
        <b/>
        <sz val="10"/>
        <rFont val="Arial"/>
        <family val="2"/>
      </rPr>
      <t xml:space="preserve"> Timbaktu Badi:</t>
    </r>
    <r>
      <rPr>
        <sz val="10"/>
        <rFont val="Arial"/>
        <family val="0"/>
      </rPr>
      <t xml:space="preserve"> Rebuilding class rooms in the place of the old ones - 2000 sq.ft. floor space @Rs.150 per sq.ft. The new designs will incorporate requirements of spaces for academic work, craft work, storage needs, indoor games like TT etc.</t>
    </r>
  </si>
  <si>
    <t>Total Support for Children (Rs.)</t>
  </si>
  <si>
    <t xml:space="preserve">Total of Other Costs (Rs.) </t>
  </si>
  <si>
    <t>Total Cost for Personnel (Rs.)</t>
  </si>
  <si>
    <t>Total Running Costs (Rs.)</t>
  </si>
  <si>
    <t>Personnel (Rs.)</t>
  </si>
  <si>
    <t>B. Prakruthi Badi</t>
  </si>
  <si>
    <t>C. Children's Resource Centre</t>
  </si>
  <si>
    <t>Requirement per year</t>
  </si>
  <si>
    <t>2009-10</t>
  </si>
  <si>
    <t>2010-11</t>
  </si>
  <si>
    <t>2011-12</t>
  </si>
  <si>
    <t>B. Timbaktu Badi</t>
  </si>
  <si>
    <t>School/ Centre</t>
  </si>
  <si>
    <r>
      <t xml:space="preserve">A. </t>
    </r>
    <r>
      <rPr>
        <b/>
        <sz val="14"/>
        <rFont val="Arial"/>
        <family val="2"/>
      </rPr>
      <t>Prakruthi Badi</t>
    </r>
  </si>
  <si>
    <r>
      <t xml:space="preserve">B. </t>
    </r>
    <r>
      <rPr>
        <b/>
        <sz val="14"/>
        <rFont val="Arial"/>
        <family val="2"/>
      </rPr>
      <t>Timbaktu Badi</t>
    </r>
  </si>
  <si>
    <r>
      <t xml:space="preserve">C. </t>
    </r>
    <r>
      <rPr>
        <b/>
        <sz val="14"/>
        <rFont val="Arial"/>
        <family val="2"/>
      </rPr>
      <t>Children's Resource Centre (CRC)</t>
    </r>
  </si>
  <si>
    <t xml:space="preserve">D. Infrastructure Investments: </t>
  </si>
  <si>
    <t xml:space="preserve">                                               Total  (Rs.)</t>
  </si>
  <si>
    <t>8. Organizing events, celebrations etc.</t>
  </si>
  <si>
    <t>9. Maintenance of swings, slides, sand pits, play grounds</t>
  </si>
  <si>
    <t>11. Painting, white washing, electrical repairs, structural repairs, maintenace of borewell, fencing etc.</t>
  </si>
  <si>
    <t>12. Electricity bills (for 8-10 computers + lighting)</t>
  </si>
  <si>
    <t>Salaries for core staff and support staff, fellowships for volunteers</t>
  </si>
  <si>
    <t>A.1 PERSONNEL:</t>
  </si>
  <si>
    <t>Salaries for teaching and non-teaching personnel</t>
  </si>
  <si>
    <t xml:space="preserve">General Maintenance person (land work around the school, cleaning of rooms and support for shopping and general maintenance works) </t>
  </si>
  <si>
    <t>B.1 PERSONNEL:</t>
  </si>
  <si>
    <t>Food, educational material, healthcare and other requirements</t>
  </si>
  <si>
    <t>A.2 SUPPORT FOR CHILDREN:</t>
  </si>
  <si>
    <t>A.3 OTHER COSTS:</t>
  </si>
  <si>
    <t>Teachers' trainings, manintenance of facilities etc.</t>
  </si>
  <si>
    <t>B.3 OTHER COSTS:</t>
  </si>
  <si>
    <t>B.2 SUPPORT FOR CHILDREN:</t>
  </si>
  <si>
    <t xml:space="preserve">        Timbaktu Badi</t>
  </si>
  <si>
    <t xml:space="preserve">        Children's Resource Centre </t>
  </si>
  <si>
    <t xml:space="preserve">        Prakruthi Badi</t>
  </si>
  <si>
    <t xml:space="preserve">Food (11 months): lunch and nutritive evening snacks </t>
  </si>
  <si>
    <t>Food (11 months): 3 meals &amp; nutritive snacks</t>
  </si>
  <si>
    <t>Cleaners (Maint. Of hostel rooms, bath rooms, gen. spaces etc.)</t>
  </si>
  <si>
    <t>FINANCIAL REQUIREMENT 2009 - 2012 for</t>
  </si>
  <si>
    <t>Skill Training (11 months): craft materials &amp; tools, clay, etc., gardening tools, seeds etc.</t>
  </si>
  <si>
    <t xml:space="preserve">Cultural Training (11 months): honorariums for gurus, performance manterials, musical instruments etc. </t>
  </si>
  <si>
    <t xml:space="preserve">Celebration of festivals &amp; events (11 months): decorative materials, organizing events, special food etc. </t>
  </si>
  <si>
    <t>Capacity Building of Teachers</t>
  </si>
  <si>
    <t>Exposure visits for Teachers</t>
  </si>
  <si>
    <t>Staff Travel: home visits of school children, taking children to hospitals, travels to other schools and offices, shopping trips for schools, travel between our schools etc.</t>
  </si>
  <si>
    <t xml:space="preserve">Cultural Training (11 months): honorariums for gurus, performance materials, musical instruments etc. </t>
  </si>
  <si>
    <r>
      <t>Children's Travel (11 months):</t>
    </r>
    <r>
      <rPr>
        <sz val="10"/>
        <rFont val="Arial"/>
        <family val="0"/>
      </rPr>
      <t xml:space="preserve"> Transport to &amp; from programs &amp; events, travel between the school and CK Palli, senior children to attend PB daily. </t>
    </r>
  </si>
  <si>
    <t>Teachers</t>
  </si>
  <si>
    <t>Cooks</t>
  </si>
  <si>
    <t>Telephone, Internet, Postage</t>
  </si>
  <si>
    <t>Other costs per child p.a.</t>
  </si>
  <si>
    <t>Unit</t>
  </si>
  <si>
    <t>Per Teacher</t>
  </si>
  <si>
    <t>Per School</t>
  </si>
  <si>
    <t>Per Child</t>
  </si>
  <si>
    <t>Watchman</t>
  </si>
  <si>
    <t xml:space="preserve">Stationary </t>
  </si>
  <si>
    <t xml:space="preserve">Printing, zerox </t>
  </si>
  <si>
    <t xml:space="preserve">No. </t>
  </si>
  <si>
    <t>Amt p.m (Rs.)</t>
  </si>
  <si>
    <t>Amt p.m Rs.</t>
  </si>
  <si>
    <t>Amt p.a Rs.</t>
  </si>
  <si>
    <t>No.</t>
  </si>
  <si>
    <t>2010-2011</t>
  </si>
  <si>
    <t>2009-2010</t>
  </si>
  <si>
    <t>School-in-charge (he/she also does teaching)</t>
  </si>
  <si>
    <t xml:space="preserve">Hostel help (looking after children's health &amp; hygiene issues, taking care of sick children etc.) </t>
  </si>
  <si>
    <t>Electricity (repair and replacement costs of batteries, inverters and panels and other consumables like wire, bulbs, switches etc.)</t>
  </si>
  <si>
    <t>Maintenance of facilities (repairs, maintenance,  painting and white washing work on buildings, maintenance of land and fencing around the school, land work in gardens, etc.)</t>
  </si>
  <si>
    <t>Per person</t>
  </si>
  <si>
    <t xml:space="preserve">Arts &amp; Crafts person-cum-warden </t>
  </si>
  <si>
    <t xml:space="preserve">General Maintenance person (land work around the school, maintenance of batteries, electrical systems, pumps etc.) </t>
  </si>
  <si>
    <t>Education Materials (11 months): text books, note books, worksheets, chart paper etc.</t>
  </si>
  <si>
    <t>Skill Training (11 months): craft materials - clay, cardboards, adhesives, colours, threads, craft  tools, etc., gardening tools, seeds etc.</t>
  </si>
  <si>
    <t>Games &amp; Sports (11 months): play materials, organization of sports events</t>
  </si>
  <si>
    <t>Arts &amp; Crafts Teacher</t>
  </si>
  <si>
    <t xml:space="preserve">Watchman </t>
  </si>
  <si>
    <t xml:space="preserve"> </t>
  </si>
  <si>
    <t>Centre In-charge</t>
  </si>
  <si>
    <t>CRC staff (for running library, computer facilities, craft classes etc.)</t>
  </si>
  <si>
    <t xml:space="preserve">Fellowships for volunteers </t>
  </si>
  <si>
    <t>General Maintenance</t>
  </si>
  <si>
    <t>Honorariums for resource persons: for workshops and camps in painting, embroidery, singing, dancing, theatre etc.</t>
  </si>
  <si>
    <t>-</t>
  </si>
  <si>
    <t>1. Library books</t>
  </si>
  <si>
    <t>2. Subscription for news papers and magazines</t>
  </si>
  <si>
    <t>4. Internet charges</t>
  </si>
  <si>
    <t>5. Battery back-upand inverters - repairs, replacements</t>
  </si>
  <si>
    <t>6. Laboratory materials</t>
  </si>
  <si>
    <t>Per Month</t>
  </si>
  <si>
    <t>C.1. PERSONNEL:</t>
  </si>
  <si>
    <t>C.2. RUNNING COSTS:</t>
  </si>
  <si>
    <t>Materials for library, computers, laboratory, craft works, maintenance of play spaces, etc.</t>
  </si>
  <si>
    <t>7. Craft materials</t>
  </si>
</sst>
</file>

<file path=xl/styles.xml><?xml version="1.0" encoding="utf-8"?>
<styleSheet xmlns="http://schemas.openxmlformats.org/spreadsheetml/2006/main">
  <numFmts count="17">
    <numFmt numFmtId="5" formatCode="&quot;Rs.&quot;#,##0_);\(&quot;Rs.&quot;#,##0\)"/>
    <numFmt numFmtId="6" formatCode="&quot;Rs.&quot;#,##0_);[Red]\(&quot;Rs.&quot;#,##0\)"/>
    <numFmt numFmtId="7" formatCode="&quot;Rs.&quot;#,##0.00_);\(&quot;Rs.&quot;#,##0.00\)"/>
    <numFmt numFmtId="8" formatCode="&quot;Rs.&quot;#,##0.00_);[Red]\(&quot;Rs.&quot;#,##0.00\)"/>
    <numFmt numFmtId="42" formatCode="_(&quot;Rs.&quot;* #,##0_);_(&quot;Rs.&quot;* \(#,##0\);_(&quot;Rs.&quot;* &quot;-&quot;_);_(@_)"/>
    <numFmt numFmtId="41" formatCode="_(* #,##0_);_(* \(#,##0\);_(* &quot;-&quot;_);_(@_)"/>
    <numFmt numFmtId="44" formatCode="_(&quot;Rs.&quot;* #,##0.00_);_(&quot;Rs.&quot;* \(#,##0.00\);_(&quot;Rs.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 quotePrefix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5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Alignment="1">
      <alignment/>
    </xf>
    <xf numFmtId="0" fontId="8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24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2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5" xfId="0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7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" fillId="0" borderId="32" xfId="0" applyFont="1" applyBorder="1" applyAlignment="1">
      <alignment/>
    </xf>
    <xf numFmtId="0" fontId="0" fillId="0" borderId="4" xfId="0" applyBorder="1" applyAlignment="1" quotePrefix="1">
      <alignment/>
    </xf>
    <xf numFmtId="0" fontId="3" fillId="0" borderId="39" xfId="0" applyFont="1" applyBorder="1" applyAlignment="1">
      <alignment wrapText="1"/>
    </xf>
    <xf numFmtId="0" fontId="0" fillId="0" borderId="40" xfId="0" applyBorder="1" applyAlignment="1">
      <alignment/>
    </xf>
    <xf numFmtId="0" fontId="3" fillId="0" borderId="41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42" xfId="0" applyBorder="1" applyAlignment="1">
      <alignment wrapText="1"/>
    </xf>
    <xf numFmtId="0" fontId="7" fillId="0" borderId="16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6" fillId="0" borderId="45" xfId="0" applyFont="1" applyBorder="1" applyAlignment="1">
      <alignment/>
    </xf>
    <xf numFmtId="0" fontId="11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28" xfId="0" applyNumberFormat="1" applyFont="1" applyBorder="1" applyAlignment="1">
      <alignment/>
    </xf>
    <xf numFmtId="1" fontId="0" fillId="0" borderId="26" xfId="0" applyNumberFormat="1" applyBorder="1" applyAlignment="1">
      <alignment/>
    </xf>
    <xf numFmtId="1" fontId="6" fillId="0" borderId="32" xfId="0" applyNumberFormat="1" applyFont="1" applyBorder="1" applyAlignment="1">
      <alignment/>
    </xf>
    <xf numFmtId="1" fontId="6" fillId="0" borderId="33" xfId="0" applyNumberFormat="1" applyFont="1" applyBorder="1" applyAlignment="1">
      <alignment/>
    </xf>
    <xf numFmtId="1" fontId="3" fillId="0" borderId="32" xfId="0" applyNumberFormat="1" applyFont="1" applyBorder="1" applyAlignment="1">
      <alignment/>
    </xf>
    <xf numFmtId="0" fontId="3" fillId="0" borderId="5" xfId="0" applyFont="1" applyBorder="1" applyAlignment="1">
      <alignment wrapText="1"/>
    </xf>
    <xf numFmtId="0" fontId="0" fillId="0" borderId="27" xfId="0" applyBorder="1" applyAlignment="1" quotePrefix="1">
      <alignment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0" fillId="0" borderId="46" xfId="0" applyBorder="1" applyAlignment="1">
      <alignment wrapText="1"/>
    </xf>
    <xf numFmtId="0" fontId="0" fillId="0" borderId="5" xfId="0" applyFont="1" applyBorder="1" applyAlignment="1">
      <alignment/>
    </xf>
    <xf numFmtId="0" fontId="0" fillId="0" borderId="26" xfId="0" applyBorder="1" applyAlignment="1" quotePrefix="1">
      <alignment/>
    </xf>
    <xf numFmtId="0" fontId="0" fillId="0" borderId="47" xfId="0" applyBorder="1" applyAlignment="1" quotePrefix="1">
      <alignment/>
    </xf>
    <xf numFmtId="0" fontId="0" fillId="0" borderId="10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3" fillId="0" borderId="48" xfId="0" applyFont="1" applyBorder="1" applyAlignment="1">
      <alignment wrapText="1"/>
    </xf>
    <xf numFmtId="0" fontId="0" fillId="0" borderId="20" xfId="0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0" fillId="0" borderId="51" xfId="0" applyBorder="1" applyAlignment="1">
      <alignment wrapText="1"/>
    </xf>
    <xf numFmtId="0" fontId="0" fillId="0" borderId="20" xfId="0" applyBorder="1" applyAlignment="1">
      <alignment wrapText="1"/>
    </xf>
    <xf numFmtId="0" fontId="3" fillId="0" borderId="21" xfId="0" applyFont="1" applyBorder="1" applyAlignment="1">
      <alignment/>
    </xf>
    <xf numFmtId="0" fontId="3" fillId="0" borderId="39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52" xfId="0" applyFont="1" applyBorder="1" applyAlignment="1">
      <alignment/>
    </xf>
    <xf numFmtId="0" fontId="0" fillId="0" borderId="53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5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13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7" fillId="0" borderId="56" xfId="0" applyFont="1" applyFill="1" applyBorder="1" applyAlignment="1">
      <alignment/>
    </xf>
    <xf numFmtId="0" fontId="13" fillId="0" borderId="23" xfId="0" applyFont="1" applyBorder="1" applyAlignment="1">
      <alignment wrapText="1"/>
    </xf>
    <xf numFmtId="0" fontId="7" fillId="0" borderId="1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49" xfId="0" applyBorder="1" applyAlignment="1">
      <alignment/>
    </xf>
    <xf numFmtId="0" fontId="0" fillId="0" borderId="55" xfId="0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57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15" xfId="0" applyFont="1" applyBorder="1" applyAlignment="1">
      <alignment/>
    </xf>
    <xf numFmtId="0" fontId="13" fillId="0" borderId="0" xfId="0" applyFont="1" applyBorder="1" applyAlignment="1">
      <alignment wrapText="1"/>
    </xf>
    <xf numFmtId="0" fontId="11" fillId="0" borderId="35" xfId="0" applyFont="1" applyBorder="1" applyAlignment="1">
      <alignment wrapText="1"/>
    </xf>
    <xf numFmtId="0" fontId="0" fillId="0" borderId="58" xfId="0" applyBorder="1" applyAlignment="1">
      <alignment/>
    </xf>
    <xf numFmtId="0" fontId="0" fillId="0" borderId="35" xfId="0" applyBorder="1" applyAlignment="1">
      <alignment/>
    </xf>
    <xf numFmtId="0" fontId="0" fillId="0" borderId="59" xfId="0" applyBorder="1" applyAlignment="1">
      <alignment/>
    </xf>
    <xf numFmtId="0" fontId="0" fillId="0" borderId="7" xfId="0" applyBorder="1" applyAlignment="1">
      <alignment/>
    </xf>
    <xf numFmtId="0" fontId="0" fillId="0" borderId="46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wrapText="1"/>
    </xf>
    <xf numFmtId="0" fontId="15" fillId="0" borderId="35" xfId="0" applyFont="1" applyBorder="1" applyAlignment="1">
      <alignment/>
    </xf>
    <xf numFmtId="0" fontId="15" fillId="0" borderId="35" xfId="0" applyFont="1" applyFill="1" applyBorder="1" applyAlignment="1">
      <alignment/>
    </xf>
    <xf numFmtId="0" fontId="15" fillId="0" borderId="62" xfId="0" applyFont="1" applyFill="1" applyBorder="1" applyAlignment="1">
      <alignment/>
    </xf>
    <xf numFmtId="1" fontId="8" fillId="0" borderId="63" xfId="0" applyNumberFormat="1" applyFont="1" applyBorder="1" applyAlignment="1">
      <alignment/>
    </xf>
    <xf numFmtId="1" fontId="0" fillId="0" borderId="64" xfId="0" applyNumberFormat="1" applyFont="1" applyBorder="1" applyAlignment="1">
      <alignment/>
    </xf>
    <xf numFmtId="1" fontId="8" fillId="0" borderId="29" xfId="0" applyNumberFormat="1" applyFont="1" applyBorder="1" applyAlignment="1">
      <alignment/>
    </xf>
    <xf numFmtId="1" fontId="0" fillId="0" borderId="30" xfId="0" applyNumberFormat="1" applyFont="1" applyBorder="1" applyAlignment="1">
      <alignment/>
    </xf>
    <xf numFmtId="1" fontId="8" fillId="0" borderId="3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1" fontId="8" fillId="0" borderId="30" xfId="0" applyNumberFormat="1" applyFont="1" applyBorder="1" applyAlignment="1">
      <alignment/>
    </xf>
    <xf numFmtId="1" fontId="8" fillId="0" borderId="65" xfId="0" applyNumberFormat="1" applyFont="1" applyBorder="1" applyAlignment="1">
      <alignment/>
    </xf>
    <xf numFmtId="1" fontId="8" fillId="0" borderId="64" xfId="0" applyNumberFormat="1" applyFont="1" applyBorder="1" applyAlignment="1">
      <alignment/>
    </xf>
    <xf numFmtId="1" fontId="0" fillId="0" borderId="65" xfId="0" applyNumberFormat="1" applyFont="1" applyBorder="1" applyAlignment="1">
      <alignment/>
    </xf>
    <xf numFmtId="1" fontId="0" fillId="0" borderId="29" xfId="0" applyNumberFormat="1" applyFont="1" applyBorder="1" applyAlignment="1">
      <alignment/>
    </xf>
    <xf numFmtId="1" fontId="0" fillId="0" borderId="42" xfId="0" applyNumberFormat="1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29" xfId="0" applyFont="1" applyBorder="1" applyAlignment="1">
      <alignment/>
    </xf>
    <xf numFmtId="0" fontId="16" fillId="0" borderId="31" xfId="0" applyFont="1" applyBorder="1" applyAlignment="1">
      <alignment/>
    </xf>
    <xf numFmtId="1" fontId="6" fillId="0" borderId="21" xfId="0" applyNumberFormat="1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66" xfId="0" applyBorder="1" applyAlignment="1">
      <alignment/>
    </xf>
    <xf numFmtId="1" fontId="0" fillId="0" borderId="25" xfId="0" applyNumberFormat="1" applyBorder="1" applyAlignment="1">
      <alignment/>
    </xf>
    <xf numFmtId="1" fontId="0" fillId="0" borderId="67" xfId="0" applyNumberFormat="1" applyBorder="1" applyAlignment="1">
      <alignment/>
    </xf>
    <xf numFmtId="1" fontId="0" fillId="0" borderId="13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0" fillId="0" borderId="41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tabSelected="1" workbookViewId="0" topLeftCell="A121">
      <selection activeCell="C152" sqref="C152"/>
    </sheetView>
  </sheetViews>
  <sheetFormatPr defaultColWidth="8.8515625" defaultRowHeight="12.75"/>
  <cols>
    <col min="1" max="1" width="3.8515625" style="0" customWidth="1"/>
    <col min="2" max="2" width="45.28125" style="0" customWidth="1"/>
    <col min="3" max="3" width="11.140625" style="0" customWidth="1"/>
    <col min="4" max="4" width="4.140625" style="0" customWidth="1"/>
    <col min="5" max="5" width="9.28125" style="0" bestFit="1" customWidth="1"/>
    <col min="6" max="6" width="10.421875" style="0" bestFit="1" customWidth="1"/>
    <col min="7" max="7" width="3.8515625" style="0" customWidth="1"/>
    <col min="8" max="8" width="9.28125" style="0" bestFit="1" customWidth="1"/>
    <col min="9" max="9" width="10.421875" style="0" bestFit="1" customWidth="1"/>
    <col min="10" max="10" width="3.8515625" style="0" customWidth="1"/>
    <col min="11" max="11" width="9.28125" style="0" bestFit="1" customWidth="1"/>
    <col min="12" max="12" width="10.421875" style="0" bestFit="1" customWidth="1"/>
  </cols>
  <sheetData>
    <row r="1" ht="16.5">
      <c r="B1" s="27" t="s">
        <v>62</v>
      </c>
    </row>
    <row r="2" ht="15">
      <c r="B2" s="111" t="s">
        <v>58</v>
      </c>
    </row>
    <row r="3" ht="15">
      <c r="B3" s="111" t="s">
        <v>56</v>
      </c>
    </row>
    <row r="4" ht="15">
      <c r="B4" s="111" t="s">
        <v>57</v>
      </c>
    </row>
    <row r="5" ht="15">
      <c r="B5" s="111"/>
    </row>
    <row r="6" spans="1:2" ht="16.5">
      <c r="A6" t="s">
        <v>101</v>
      </c>
      <c r="B6" s="139" t="s">
        <v>36</v>
      </c>
    </row>
    <row r="7" ht="16.5">
      <c r="B7" s="27"/>
    </row>
    <row r="8" ht="12.75" thickBot="1">
      <c r="B8" s="8" t="s">
        <v>46</v>
      </c>
    </row>
    <row r="9" spans="2:12" ht="15.75" thickBot="1">
      <c r="B9" s="98" t="s">
        <v>47</v>
      </c>
      <c r="C9" s="104"/>
      <c r="D9" s="24" t="s">
        <v>88</v>
      </c>
      <c r="E9" s="35"/>
      <c r="F9" s="29"/>
      <c r="G9" s="26"/>
      <c r="H9" s="24" t="s">
        <v>87</v>
      </c>
      <c r="I9" s="29"/>
      <c r="J9" s="26"/>
      <c r="K9" s="24" t="s">
        <v>19</v>
      </c>
      <c r="L9" s="25"/>
    </row>
    <row r="10" spans="2:12" ht="25.5" thickBot="1">
      <c r="B10" s="23"/>
      <c r="C10" s="105" t="s">
        <v>75</v>
      </c>
      <c r="D10" s="21" t="s">
        <v>82</v>
      </c>
      <c r="E10" s="21" t="s">
        <v>84</v>
      </c>
      <c r="F10" s="22" t="s">
        <v>85</v>
      </c>
      <c r="G10" s="21" t="s">
        <v>82</v>
      </c>
      <c r="H10" s="21" t="s">
        <v>84</v>
      </c>
      <c r="I10" s="22" t="s">
        <v>85</v>
      </c>
      <c r="J10" s="21" t="s">
        <v>82</v>
      </c>
      <c r="K10" s="21" t="s">
        <v>84</v>
      </c>
      <c r="L10" s="22" t="s">
        <v>85</v>
      </c>
    </row>
    <row r="11" spans="2:12" ht="12">
      <c r="B11" s="102" t="s">
        <v>89</v>
      </c>
      <c r="C11" s="11" t="s">
        <v>93</v>
      </c>
      <c r="D11" s="12">
        <v>1</v>
      </c>
      <c r="E11" s="12">
        <v>8000</v>
      </c>
      <c r="F11" s="13">
        <f aca="true" t="shared" si="0" ref="F11:F16">E11*12*D11</f>
        <v>96000</v>
      </c>
      <c r="G11" s="11">
        <v>1</v>
      </c>
      <c r="H11" s="12">
        <f aca="true" t="shared" si="1" ref="H11:H16">E11*1.1</f>
        <v>8800</v>
      </c>
      <c r="I11" s="13">
        <f aca="true" t="shared" si="2" ref="I11:I16">H11*12*G11</f>
        <v>105600</v>
      </c>
      <c r="J11" s="11">
        <v>1</v>
      </c>
      <c r="K11" s="12">
        <f aca="true" t="shared" si="3" ref="K11:K16">H11*1.1</f>
        <v>9680</v>
      </c>
      <c r="L11" s="13">
        <f aca="true" t="shared" si="4" ref="L11:L16">K11*12*J11</f>
        <v>116160</v>
      </c>
    </row>
    <row r="12" spans="2:12" ht="12">
      <c r="B12" s="45" t="s">
        <v>71</v>
      </c>
      <c r="C12" s="4" t="s">
        <v>93</v>
      </c>
      <c r="D12" s="2">
        <v>6</v>
      </c>
      <c r="E12" s="2">
        <v>4500</v>
      </c>
      <c r="F12" s="3">
        <f t="shared" si="0"/>
        <v>324000</v>
      </c>
      <c r="G12" s="4">
        <v>6</v>
      </c>
      <c r="H12" s="2">
        <f t="shared" si="1"/>
        <v>4950</v>
      </c>
      <c r="I12" s="3">
        <f t="shared" si="2"/>
        <v>356400</v>
      </c>
      <c r="J12" s="4">
        <v>6</v>
      </c>
      <c r="K12" s="2">
        <f t="shared" si="3"/>
        <v>5445</v>
      </c>
      <c r="L12" s="3">
        <f t="shared" si="4"/>
        <v>392040</v>
      </c>
    </row>
    <row r="13" spans="2:12" ht="12">
      <c r="B13" s="45" t="s">
        <v>99</v>
      </c>
      <c r="C13" s="4" t="s">
        <v>93</v>
      </c>
      <c r="D13" s="2">
        <v>1</v>
      </c>
      <c r="E13" s="2">
        <v>4500</v>
      </c>
      <c r="F13" s="3">
        <f t="shared" si="0"/>
        <v>54000</v>
      </c>
      <c r="G13" s="4">
        <v>1</v>
      </c>
      <c r="H13" s="2">
        <f t="shared" si="1"/>
        <v>4950</v>
      </c>
      <c r="I13" s="3">
        <f t="shared" si="2"/>
        <v>59400</v>
      </c>
      <c r="J13" s="4">
        <v>1</v>
      </c>
      <c r="K13" s="2">
        <f t="shared" si="3"/>
        <v>5445</v>
      </c>
      <c r="L13" s="3">
        <f t="shared" si="4"/>
        <v>65340</v>
      </c>
    </row>
    <row r="14" spans="2:12" ht="36">
      <c r="B14" s="45" t="s">
        <v>48</v>
      </c>
      <c r="C14" s="4" t="s">
        <v>93</v>
      </c>
      <c r="D14" s="2">
        <v>1</v>
      </c>
      <c r="E14" s="2">
        <v>3000</v>
      </c>
      <c r="F14" s="3">
        <f t="shared" si="0"/>
        <v>36000</v>
      </c>
      <c r="G14" s="4">
        <v>1</v>
      </c>
      <c r="H14" s="2">
        <f t="shared" si="1"/>
        <v>3300.0000000000005</v>
      </c>
      <c r="I14" s="3">
        <f t="shared" si="2"/>
        <v>39600.00000000001</v>
      </c>
      <c r="J14" s="4">
        <v>1</v>
      </c>
      <c r="K14" s="2">
        <f t="shared" si="3"/>
        <v>3630.000000000001</v>
      </c>
      <c r="L14" s="3">
        <f t="shared" si="4"/>
        <v>43560.000000000015</v>
      </c>
    </row>
    <row r="15" spans="2:12" ht="12">
      <c r="B15" s="45" t="s">
        <v>72</v>
      </c>
      <c r="C15" s="4" t="s">
        <v>93</v>
      </c>
      <c r="D15" s="2">
        <v>2</v>
      </c>
      <c r="E15" s="2">
        <v>3000</v>
      </c>
      <c r="F15" s="3">
        <f t="shared" si="0"/>
        <v>72000</v>
      </c>
      <c r="G15" s="4">
        <v>2</v>
      </c>
      <c r="H15" s="2">
        <f t="shared" si="1"/>
        <v>3300.0000000000005</v>
      </c>
      <c r="I15" s="3">
        <f t="shared" si="2"/>
        <v>79200.00000000001</v>
      </c>
      <c r="J15" s="4">
        <v>2</v>
      </c>
      <c r="K15" s="2">
        <f t="shared" si="3"/>
        <v>3630.000000000001</v>
      </c>
      <c r="L15" s="3">
        <f t="shared" si="4"/>
        <v>87120.00000000003</v>
      </c>
    </row>
    <row r="16" spans="2:12" ht="12.75" thickBot="1">
      <c r="B16" s="63" t="s">
        <v>100</v>
      </c>
      <c r="C16" s="14" t="s">
        <v>93</v>
      </c>
      <c r="D16" s="7">
        <v>1</v>
      </c>
      <c r="E16" s="7">
        <v>1500</v>
      </c>
      <c r="F16" s="15">
        <f t="shared" si="0"/>
        <v>18000</v>
      </c>
      <c r="G16" s="14">
        <v>1</v>
      </c>
      <c r="H16" s="7">
        <f t="shared" si="1"/>
        <v>1650.0000000000002</v>
      </c>
      <c r="I16" s="15">
        <f t="shared" si="2"/>
        <v>19800.000000000004</v>
      </c>
      <c r="J16" s="14">
        <v>1</v>
      </c>
      <c r="K16" s="7">
        <f t="shared" si="3"/>
        <v>1815.0000000000005</v>
      </c>
      <c r="L16" s="15">
        <f t="shared" si="4"/>
        <v>21780.000000000007</v>
      </c>
    </row>
    <row r="17" spans="2:12" ht="13.5" thickBot="1">
      <c r="B17" s="64" t="s">
        <v>4</v>
      </c>
      <c r="C17" s="28"/>
      <c r="D17" s="16"/>
      <c r="E17" s="16">
        <f>SUM(E11:E16)</f>
        <v>24500</v>
      </c>
      <c r="F17" s="17">
        <f>SUM(F11:F16)</f>
        <v>600000</v>
      </c>
      <c r="G17" s="65"/>
      <c r="H17" s="16">
        <f>SUM(H11:H16)</f>
        <v>26950</v>
      </c>
      <c r="I17" s="17">
        <f>SUM(I11:I16)</f>
        <v>660000</v>
      </c>
      <c r="J17" s="65"/>
      <c r="K17" s="16">
        <f>SUM(K11:K16)</f>
        <v>29645</v>
      </c>
      <c r="L17" s="17">
        <f>SUM(L11:L16)</f>
        <v>726000</v>
      </c>
    </row>
    <row r="19" ht="12.75" thickBot="1">
      <c r="B19" s="8" t="s">
        <v>51</v>
      </c>
    </row>
    <row r="20" spans="2:12" ht="25.5" thickBot="1">
      <c r="B20" s="98" t="s">
        <v>50</v>
      </c>
      <c r="C20" s="104"/>
      <c r="D20" s="24" t="s">
        <v>88</v>
      </c>
      <c r="E20" s="35"/>
      <c r="F20" s="29"/>
      <c r="G20" s="26"/>
      <c r="H20" s="24" t="s">
        <v>87</v>
      </c>
      <c r="I20" s="29"/>
      <c r="J20" s="26"/>
      <c r="K20" s="24" t="s">
        <v>19</v>
      </c>
      <c r="L20" s="25"/>
    </row>
    <row r="21" spans="2:12" ht="24.75" thickBot="1">
      <c r="B21" s="106"/>
      <c r="C21" s="62" t="s">
        <v>75</v>
      </c>
      <c r="D21" s="33" t="s">
        <v>82</v>
      </c>
      <c r="E21" s="33" t="s">
        <v>83</v>
      </c>
      <c r="F21" s="34" t="s">
        <v>85</v>
      </c>
      <c r="G21" s="9" t="s">
        <v>82</v>
      </c>
      <c r="H21" s="9" t="s">
        <v>83</v>
      </c>
      <c r="I21" s="10" t="s">
        <v>85</v>
      </c>
      <c r="J21" s="9" t="s">
        <v>82</v>
      </c>
      <c r="K21" s="9" t="s">
        <v>83</v>
      </c>
      <c r="L21" s="10" t="s">
        <v>85</v>
      </c>
    </row>
    <row r="22" spans="2:12" ht="12">
      <c r="B22" s="102" t="s">
        <v>59</v>
      </c>
      <c r="C22" s="167" t="s">
        <v>78</v>
      </c>
      <c r="D22" s="168">
        <v>85</v>
      </c>
      <c r="E22" s="168">
        <v>180</v>
      </c>
      <c r="F22" s="169">
        <f>E22*D22*11</f>
        <v>168300</v>
      </c>
      <c r="G22" s="73">
        <v>100</v>
      </c>
      <c r="H22" s="71">
        <f>E22*1.1</f>
        <v>198.00000000000003</v>
      </c>
      <c r="I22" s="72">
        <f aca="true" t="shared" si="5" ref="I22:I30">H22*G22*11</f>
        <v>217800.00000000003</v>
      </c>
      <c r="J22" s="73">
        <v>100</v>
      </c>
      <c r="K22" s="71">
        <f>H22*1.1</f>
        <v>217.80000000000004</v>
      </c>
      <c r="L22" s="72">
        <f aca="true" t="shared" si="6" ref="L22:L30">K22*J22*11</f>
        <v>239580.00000000003</v>
      </c>
    </row>
    <row r="23" spans="2:12" ht="26.25" customHeight="1">
      <c r="B23" s="45" t="s">
        <v>14</v>
      </c>
      <c r="C23" s="4" t="s">
        <v>78</v>
      </c>
      <c r="D23" s="74">
        <v>85</v>
      </c>
      <c r="E23" s="74">
        <v>10</v>
      </c>
      <c r="F23" s="75">
        <f aca="true" t="shared" si="7" ref="F23:F30">E23*D23*11</f>
        <v>9350</v>
      </c>
      <c r="G23" s="76">
        <v>100</v>
      </c>
      <c r="H23" s="74">
        <f aca="true" t="shared" si="8" ref="H23:H30">E23*1.1</f>
        <v>11</v>
      </c>
      <c r="I23" s="75">
        <f t="shared" si="5"/>
        <v>12100</v>
      </c>
      <c r="J23" s="76">
        <v>100</v>
      </c>
      <c r="K23" s="74">
        <f aca="true" t="shared" si="9" ref="K23:K30">H23*1.1</f>
        <v>12.100000000000001</v>
      </c>
      <c r="L23" s="75">
        <f t="shared" si="6"/>
        <v>13310.000000000002</v>
      </c>
    </row>
    <row r="24" spans="2:12" ht="24">
      <c r="B24" s="45" t="s">
        <v>96</v>
      </c>
      <c r="C24" s="4" t="s">
        <v>78</v>
      </c>
      <c r="D24" s="74">
        <v>85</v>
      </c>
      <c r="E24" s="74">
        <v>20</v>
      </c>
      <c r="F24" s="75">
        <f t="shared" si="7"/>
        <v>18700</v>
      </c>
      <c r="G24" s="76">
        <v>100</v>
      </c>
      <c r="H24" s="74">
        <f t="shared" si="8"/>
        <v>22</v>
      </c>
      <c r="I24" s="75">
        <f t="shared" si="5"/>
        <v>24200</v>
      </c>
      <c r="J24" s="76">
        <v>100</v>
      </c>
      <c r="K24" s="74">
        <f t="shared" si="9"/>
        <v>24.200000000000003</v>
      </c>
      <c r="L24" s="75">
        <f t="shared" si="6"/>
        <v>26620.000000000004</v>
      </c>
    </row>
    <row r="25" spans="2:12" ht="24">
      <c r="B25" s="45" t="s">
        <v>63</v>
      </c>
      <c r="C25" s="4" t="s">
        <v>78</v>
      </c>
      <c r="D25" s="74">
        <v>85</v>
      </c>
      <c r="E25" s="74">
        <v>10</v>
      </c>
      <c r="F25" s="75">
        <f t="shared" si="7"/>
        <v>9350</v>
      </c>
      <c r="G25" s="76">
        <v>100</v>
      </c>
      <c r="H25" s="74">
        <f t="shared" si="8"/>
        <v>11</v>
      </c>
      <c r="I25" s="75">
        <f t="shared" si="5"/>
        <v>12100</v>
      </c>
      <c r="J25" s="76">
        <v>100</v>
      </c>
      <c r="K25" s="74">
        <f t="shared" si="9"/>
        <v>12.100000000000001</v>
      </c>
      <c r="L25" s="75">
        <f t="shared" si="6"/>
        <v>13310.000000000002</v>
      </c>
    </row>
    <row r="26" spans="2:12" ht="29.25" customHeight="1">
      <c r="B26" s="45" t="s">
        <v>64</v>
      </c>
      <c r="C26" s="4" t="s">
        <v>78</v>
      </c>
      <c r="D26" s="74">
        <v>85</v>
      </c>
      <c r="E26" s="74">
        <v>10</v>
      </c>
      <c r="F26" s="75">
        <f t="shared" si="7"/>
        <v>9350</v>
      </c>
      <c r="G26" s="76">
        <v>100</v>
      </c>
      <c r="H26" s="74">
        <f t="shared" si="8"/>
        <v>11</v>
      </c>
      <c r="I26" s="75">
        <f t="shared" si="5"/>
        <v>12100</v>
      </c>
      <c r="J26" s="76">
        <v>100</v>
      </c>
      <c r="K26" s="74">
        <f t="shared" si="9"/>
        <v>12.100000000000001</v>
      </c>
      <c r="L26" s="75">
        <f t="shared" si="6"/>
        <v>13310.000000000002</v>
      </c>
    </row>
    <row r="27" spans="2:12" ht="24">
      <c r="B27" s="45" t="s">
        <v>98</v>
      </c>
      <c r="C27" s="4" t="s">
        <v>78</v>
      </c>
      <c r="D27" s="74">
        <v>85</v>
      </c>
      <c r="E27" s="74">
        <v>10</v>
      </c>
      <c r="F27" s="75">
        <f t="shared" si="7"/>
        <v>9350</v>
      </c>
      <c r="G27" s="76">
        <v>100</v>
      </c>
      <c r="H27" s="74">
        <f t="shared" si="8"/>
        <v>11</v>
      </c>
      <c r="I27" s="75">
        <f t="shared" si="5"/>
        <v>12100</v>
      </c>
      <c r="J27" s="76">
        <v>100</v>
      </c>
      <c r="K27" s="74">
        <f t="shared" si="9"/>
        <v>12.100000000000001</v>
      </c>
      <c r="L27" s="75">
        <f t="shared" si="6"/>
        <v>13310.000000000002</v>
      </c>
    </row>
    <row r="28" spans="2:12" ht="36">
      <c r="B28" s="69" t="s">
        <v>15</v>
      </c>
      <c r="C28" s="4" t="s">
        <v>78</v>
      </c>
      <c r="D28" s="74">
        <v>85</v>
      </c>
      <c r="E28" s="74">
        <v>20</v>
      </c>
      <c r="F28" s="75">
        <f t="shared" si="7"/>
        <v>18700</v>
      </c>
      <c r="G28" s="76">
        <v>100</v>
      </c>
      <c r="H28" s="74">
        <f t="shared" si="8"/>
        <v>22</v>
      </c>
      <c r="I28" s="75">
        <f t="shared" si="5"/>
        <v>24200</v>
      </c>
      <c r="J28" s="76">
        <v>100</v>
      </c>
      <c r="K28" s="74">
        <f t="shared" si="9"/>
        <v>24.200000000000003</v>
      </c>
      <c r="L28" s="75">
        <f t="shared" si="6"/>
        <v>26620.000000000004</v>
      </c>
    </row>
    <row r="29" spans="2:12" ht="24">
      <c r="B29" s="63" t="s">
        <v>65</v>
      </c>
      <c r="C29" s="14" t="s">
        <v>78</v>
      </c>
      <c r="D29" s="74">
        <v>85</v>
      </c>
      <c r="E29" s="77">
        <v>10</v>
      </c>
      <c r="F29" s="78">
        <f t="shared" si="7"/>
        <v>9350</v>
      </c>
      <c r="G29" s="79">
        <v>100</v>
      </c>
      <c r="H29" s="77">
        <f t="shared" si="8"/>
        <v>11</v>
      </c>
      <c r="I29" s="78">
        <f t="shared" si="5"/>
        <v>12100</v>
      </c>
      <c r="J29" s="79">
        <v>100</v>
      </c>
      <c r="K29" s="77">
        <f t="shared" si="9"/>
        <v>12.100000000000001</v>
      </c>
      <c r="L29" s="78">
        <f t="shared" si="6"/>
        <v>13310.000000000002</v>
      </c>
    </row>
    <row r="30" spans="2:12" ht="12.75" thickBot="1">
      <c r="B30" s="70" t="s">
        <v>74</v>
      </c>
      <c r="C30" s="14" t="s">
        <v>78</v>
      </c>
      <c r="D30" s="77">
        <v>85</v>
      </c>
      <c r="E30" s="77">
        <v>20</v>
      </c>
      <c r="F30" s="170">
        <f t="shared" si="7"/>
        <v>18700</v>
      </c>
      <c r="G30" s="82">
        <v>100</v>
      </c>
      <c r="H30" s="80">
        <f t="shared" si="8"/>
        <v>22</v>
      </c>
      <c r="I30" s="81">
        <f t="shared" si="5"/>
        <v>24200</v>
      </c>
      <c r="J30" s="82">
        <v>100</v>
      </c>
      <c r="K30" s="80">
        <f t="shared" si="9"/>
        <v>24.200000000000003</v>
      </c>
      <c r="L30" s="81">
        <f t="shared" si="6"/>
        <v>26620.000000000004</v>
      </c>
    </row>
    <row r="31" spans="2:12" ht="13.5" thickBot="1">
      <c r="B31" s="112" t="s">
        <v>5</v>
      </c>
      <c r="C31" s="65"/>
      <c r="D31" s="171"/>
      <c r="E31" s="171">
        <f>SUM(E22:E30)</f>
        <v>290</v>
      </c>
      <c r="F31" s="172">
        <f>SUM(F22:F30)</f>
        <v>271150</v>
      </c>
      <c r="G31" s="83"/>
      <c r="H31" s="85">
        <f>SUM(H22:H30)</f>
        <v>319</v>
      </c>
      <c r="I31" s="84">
        <f>SUM(I22:I30)</f>
        <v>350900</v>
      </c>
      <c r="J31" s="83"/>
      <c r="K31" s="85">
        <f>SUM(K22:K30)</f>
        <v>350.9000000000001</v>
      </c>
      <c r="L31" s="84">
        <f>SUM(L22:L30)</f>
        <v>385990.00000000006</v>
      </c>
    </row>
    <row r="33" ht="12.75" thickBot="1">
      <c r="B33" s="8" t="s">
        <v>52</v>
      </c>
    </row>
    <row r="34" spans="2:12" ht="15.75" thickBot="1">
      <c r="B34" s="98" t="s">
        <v>53</v>
      </c>
      <c r="C34" s="100"/>
      <c r="D34" s="24" t="s">
        <v>88</v>
      </c>
      <c r="E34" s="35"/>
      <c r="F34" s="29"/>
      <c r="G34" s="26"/>
      <c r="H34" s="24" t="s">
        <v>87</v>
      </c>
      <c r="I34" s="29"/>
      <c r="J34" s="26"/>
      <c r="K34" s="24" t="s">
        <v>19</v>
      </c>
      <c r="L34" s="25"/>
    </row>
    <row r="35" spans="2:12" ht="25.5" thickBot="1">
      <c r="B35" s="23"/>
      <c r="C35" s="107" t="s">
        <v>75</v>
      </c>
      <c r="D35" s="33" t="s">
        <v>86</v>
      </c>
      <c r="E35" s="33" t="s">
        <v>84</v>
      </c>
      <c r="F35" s="34" t="s">
        <v>85</v>
      </c>
      <c r="G35" s="59" t="s">
        <v>86</v>
      </c>
      <c r="H35" s="21" t="s">
        <v>84</v>
      </c>
      <c r="I35" s="22" t="s">
        <v>85</v>
      </c>
      <c r="J35" s="86" t="s">
        <v>86</v>
      </c>
      <c r="K35" s="9" t="s">
        <v>84</v>
      </c>
      <c r="L35" s="10" t="s">
        <v>85</v>
      </c>
    </row>
    <row r="36" spans="2:12" ht="12">
      <c r="B36" s="44" t="s">
        <v>66</v>
      </c>
      <c r="C36" s="108" t="s">
        <v>76</v>
      </c>
      <c r="D36" s="39">
        <v>8</v>
      </c>
      <c r="E36" s="39">
        <v>300</v>
      </c>
      <c r="F36" s="60">
        <f aca="true" t="shared" si="10" ref="F36:F42">E36*12*D36</f>
        <v>28800</v>
      </c>
      <c r="G36" s="11">
        <v>8</v>
      </c>
      <c r="H36" s="135">
        <f>E36*1.1</f>
        <v>330</v>
      </c>
      <c r="I36" s="54">
        <f aca="true" t="shared" si="11" ref="I36:I42">H36*12*G36</f>
        <v>31680</v>
      </c>
      <c r="J36" s="11">
        <v>8</v>
      </c>
      <c r="K36" s="12">
        <f>H36*1.1</f>
        <v>363.00000000000006</v>
      </c>
      <c r="L36" s="13">
        <f>K36*12*J36</f>
        <v>34848.00000000001</v>
      </c>
    </row>
    <row r="37" spans="2:12" ht="12">
      <c r="B37" s="102" t="s">
        <v>67</v>
      </c>
      <c r="C37" s="67" t="s">
        <v>76</v>
      </c>
      <c r="D37" s="2">
        <v>8</v>
      </c>
      <c r="E37" s="2">
        <v>500</v>
      </c>
      <c r="F37" s="60">
        <f t="shared" si="10"/>
        <v>48000</v>
      </c>
      <c r="G37" s="133">
        <v>8</v>
      </c>
      <c r="H37" s="2">
        <f aca="true" t="shared" si="12" ref="H37:H42">E37*1.1</f>
        <v>550</v>
      </c>
      <c r="I37" s="134">
        <f t="shared" si="11"/>
        <v>52800</v>
      </c>
      <c r="J37" s="4">
        <v>8</v>
      </c>
      <c r="K37" s="2">
        <f aca="true" t="shared" si="13" ref="K37:K42">H37*1.1</f>
        <v>605</v>
      </c>
      <c r="L37" s="3">
        <f aca="true" t="shared" si="14" ref="L37:L42">K37*12*J37</f>
        <v>58080</v>
      </c>
    </row>
    <row r="38" spans="2:12" ht="36">
      <c r="B38" s="97" t="s">
        <v>16</v>
      </c>
      <c r="C38" s="67" t="s">
        <v>76</v>
      </c>
      <c r="D38" s="2">
        <v>8</v>
      </c>
      <c r="E38" s="2">
        <v>200</v>
      </c>
      <c r="F38" s="55">
        <f t="shared" si="10"/>
        <v>19200</v>
      </c>
      <c r="G38" s="133">
        <v>8</v>
      </c>
      <c r="H38" s="2">
        <f t="shared" si="12"/>
        <v>220.00000000000003</v>
      </c>
      <c r="I38" s="134">
        <f t="shared" si="11"/>
        <v>21120.000000000004</v>
      </c>
      <c r="J38" s="4">
        <v>8</v>
      </c>
      <c r="K38" s="2">
        <f t="shared" si="13"/>
        <v>242.00000000000006</v>
      </c>
      <c r="L38" s="3">
        <f t="shared" si="14"/>
        <v>23232.000000000007</v>
      </c>
    </row>
    <row r="39" spans="2:12" ht="12">
      <c r="B39" s="45" t="s">
        <v>17</v>
      </c>
      <c r="C39" s="67" t="s">
        <v>77</v>
      </c>
      <c r="D39" s="2">
        <v>1</v>
      </c>
      <c r="E39" s="2">
        <v>200</v>
      </c>
      <c r="F39" s="55">
        <f t="shared" si="10"/>
        <v>2400</v>
      </c>
      <c r="G39" s="133">
        <v>1</v>
      </c>
      <c r="H39" s="2">
        <f t="shared" si="12"/>
        <v>220.00000000000003</v>
      </c>
      <c r="I39" s="134">
        <f t="shared" si="11"/>
        <v>2640.0000000000005</v>
      </c>
      <c r="J39" s="4">
        <v>1</v>
      </c>
      <c r="K39" s="2">
        <f t="shared" si="13"/>
        <v>242.00000000000006</v>
      </c>
      <c r="L39" s="3">
        <f t="shared" si="14"/>
        <v>2904.000000000001</v>
      </c>
    </row>
    <row r="40" spans="2:12" ht="36">
      <c r="B40" s="63" t="s">
        <v>92</v>
      </c>
      <c r="C40" s="67" t="s">
        <v>77</v>
      </c>
      <c r="D40" s="2">
        <v>1</v>
      </c>
      <c r="E40" s="2">
        <v>1000</v>
      </c>
      <c r="F40" s="55">
        <f t="shared" si="10"/>
        <v>12000</v>
      </c>
      <c r="G40" s="133">
        <v>1</v>
      </c>
      <c r="H40" s="2">
        <f t="shared" si="12"/>
        <v>1100</v>
      </c>
      <c r="I40" s="134">
        <f t="shared" si="11"/>
        <v>13200</v>
      </c>
      <c r="J40" s="4">
        <v>1</v>
      </c>
      <c r="K40" s="2">
        <f t="shared" si="13"/>
        <v>1210</v>
      </c>
      <c r="L40" s="3">
        <f t="shared" si="14"/>
        <v>14520</v>
      </c>
    </row>
    <row r="41" spans="2:12" ht="12">
      <c r="B41" s="45" t="s">
        <v>80</v>
      </c>
      <c r="C41" s="67" t="s">
        <v>77</v>
      </c>
      <c r="D41" s="2">
        <v>1</v>
      </c>
      <c r="E41" s="2">
        <v>1000</v>
      </c>
      <c r="F41" s="55">
        <f t="shared" si="10"/>
        <v>12000</v>
      </c>
      <c r="G41" s="133">
        <v>1</v>
      </c>
      <c r="H41" s="2">
        <f t="shared" si="12"/>
        <v>1100</v>
      </c>
      <c r="I41" s="134">
        <f t="shared" si="11"/>
        <v>13200</v>
      </c>
      <c r="J41" s="4">
        <v>1</v>
      </c>
      <c r="K41" s="2">
        <f t="shared" si="13"/>
        <v>1210</v>
      </c>
      <c r="L41" s="3">
        <f t="shared" si="14"/>
        <v>14520</v>
      </c>
    </row>
    <row r="42" spans="2:12" ht="12.75" thickBot="1">
      <c r="B42" s="63" t="s">
        <v>81</v>
      </c>
      <c r="C42" s="132" t="s">
        <v>77</v>
      </c>
      <c r="D42" s="7">
        <v>1</v>
      </c>
      <c r="E42" s="7">
        <v>1000</v>
      </c>
      <c r="F42" s="138">
        <f t="shared" si="10"/>
        <v>12000</v>
      </c>
      <c r="G42" s="136">
        <v>1</v>
      </c>
      <c r="H42" s="52">
        <f t="shared" si="12"/>
        <v>1100</v>
      </c>
      <c r="I42" s="137">
        <f t="shared" si="11"/>
        <v>13200</v>
      </c>
      <c r="J42" s="51">
        <v>1</v>
      </c>
      <c r="K42" s="52">
        <f t="shared" si="13"/>
        <v>1210</v>
      </c>
      <c r="L42" s="53">
        <f t="shared" si="14"/>
        <v>14520</v>
      </c>
    </row>
    <row r="43" spans="2:12" ht="13.5" thickBot="1">
      <c r="B43" s="113" t="s">
        <v>9</v>
      </c>
      <c r="C43" s="65"/>
      <c r="D43" s="16"/>
      <c r="E43" s="16">
        <f>SUM(E36:E42)</f>
        <v>4200</v>
      </c>
      <c r="F43" s="17">
        <f>SUM(F36:F42)</f>
        <v>134400</v>
      </c>
      <c r="G43" s="47"/>
      <c r="H43" s="57">
        <f>SUM(H36:H40)</f>
        <v>2420</v>
      </c>
      <c r="I43" s="48">
        <f>SUM(I36:I42)</f>
        <v>147840</v>
      </c>
      <c r="J43" s="47"/>
      <c r="K43" s="57">
        <f>SUM(K36:K40)</f>
        <v>2662</v>
      </c>
      <c r="L43" s="48">
        <f>SUM(L36:L42)</f>
        <v>162624</v>
      </c>
    </row>
    <row r="45" ht="16.5">
      <c r="B45" s="139" t="s">
        <v>37</v>
      </c>
    </row>
    <row r="46" ht="16.5">
      <c r="B46" s="27"/>
    </row>
    <row r="47" ht="12.75" thickBot="1">
      <c r="B47" s="8" t="s">
        <v>49</v>
      </c>
    </row>
    <row r="48" spans="2:12" ht="27.75" customHeight="1" thickBot="1">
      <c r="B48" s="98" t="s">
        <v>47</v>
      </c>
      <c r="C48" s="1"/>
      <c r="D48" s="24" t="s">
        <v>88</v>
      </c>
      <c r="E48" s="35"/>
      <c r="F48" s="29"/>
      <c r="G48" s="26"/>
      <c r="H48" s="24" t="s">
        <v>87</v>
      </c>
      <c r="I48" s="29"/>
      <c r="J48" s="26"/>
      <c r="K48" s="24" t="s">
        <v>19</v>
      </c>
      <c r="L48" s="25"/>
    </row>
    <row r="49" spans="2:12" ht="25.5" thickBot="1">
      <c r="B49" s="23"/>
      <c r="C49" s="20" t="s">
        <v>75</v>
      </c>
      <c r="D49" s="21" t="s">
        <v>82</v>
      </c>
      <c r="E49" s="21" t="s">
        <v>84</v>
      </c>
      <c r="F49" s="22" t="s">
        <v>85</v>
      </c>
      <c r="G49" s="21" t="s">
        <v>82</v>
      </c>
      <c r="H49" s="21" t="s">
        <v>84</v>
      </c>
      <c r="I49" s="22" t="s">
        <v>85</v>
      </c>
      <c r="J49" s="21" t="s">
        <v>82</v>
      </c>
      <c r="K49" s="21" t="s">
        <v>84</v>
      </c>
      <c r="L49" s="22" t="s">
        <v>85</v>
      </c>
    </row>
    <row r="50" spans="2:12" ht="12">
      <c r="B50" s="44" t="s">
        <v>89</v>
      </c>
      <c r="C50" s="11" t="s">
        <v>93</v>
      </c>
      <c r="D50" s="12">
        <v>1</v>
      </c>
      <c r="E50" s="12">
        <v>8000</v>
      </c>
      <c r="F50" s="13">
        <f>E50*12*D50</f>
        <v>96000</v>
      </c>
      <c r="G50" s="11">
        <v>1</v>
      </c>
      <c r="H50" s="12">
        <f>E50*1.1</f>
        <v>8800</v>
      </c>
      <c r="I50" s="13">
        <f aca="true" t="shared" si="15" ref="I50:I56">H50*12*G50</f>
        <v>105600</v>
      </c>
      <c r="J50" s="11">
        <v>1</v>
      </c>
      <c r="K50" s="12">
        <f>H50*1.1</f>
        <v>9680</v>
      </c>
      <c r="L50" s="13">
        <f aca="true" t="shared" si="16" ref="L50:L56">K50*12*J50</f>
        <v>116160</v>
      </c>
    </row>
    <row r="51" spans="2:12" ht="12">
      <c r="B51" s="45" t="s">
        <v>71</v>
      </c>
      <c r="C51" s="4" t="s">
        <v>93</v>
      </c>
      <c r="D51" s="2">
        <v>2</v>
      </c>
      <c r="E51" s="2">
        <v>4500</v>
      </c>
      <c r="F51" s="3">
        <f aca="true" t="shared" si="17" ref="F51:F56">E51*12*D51</f>
        <v>108000</v>
      </c>
      <c r="G51" s="4">
        <v>2</v>
      </c>
      <c r="H51" s="2">
        <f aca="true" t="shared" si="18" ref="H51:H56">E51*1.1</f>
        <v>4950</v>
      </c>
      <c r="I51" s="3">
        <f t="shared" si="15"/>
        <v>118800</v>
      </c>
      <c r="J51" s="4">
        <v>2</v>
      </c>
      <c r="K51" s="2">
        <f aca="true" t="shared" si="19" ref="K51:K56">H51*1.1</f>
        <v>5445</v>
      </c>
      <c r="L51" s="3">
        <f t="shared" si="16"/>
        <v>130680</v>
      </c>
    </row>
    <row r="52" spans="2:12" ht="12">
      <c r="B52" s="45" t="s">
        <v>94</v>
      </c>
      <c r="C52" s="4" t="s">
        <v>93</v>
      </c>
      <c r="D52" s="2">
        <v>1</v>
      </c>
      <c r="E52" s="2">
        <v>4500</v>
      </c>
      <c r="F52" s="3">
        <f t="shared" si="17"/>
        <v>54000</v>
      </c>
      <c r="G52" s="4">
        <v>1</v>
      </c>
      <c r="H52" s="2">
        <f t="shared" si="18"/>
        <v>4950</v>
      </c>
      <c r="I52" s="3">
        <f t="shared" si="15"/>
        <v>59400</v>
      </c>
      <c r="J52" s="4">
        <v>1</v>
      </c>
      <c r="K52" s="2">
        <f t="shared" si="19"/>
        <v>5445</v>
      </c>
      <c r="L52" s="3">
        <f t="shared" si="16"/>
        <v>65340</v>
      </c>
    </row>
    <row r="53" spans="2:12" ht="36">
      <c r="B53" s="45" t="s">
        <v>95</v>
      </c>
      <c r="C53" s="4" t="s">
        <v>93</v>
      </c>
      <c r="D53" s="2">
        <v>1</v>
      </c>
      <c r="E53" s="2">
        <v>3000</v>
      </c>
      <c r="F53" s="3">
        <f t="shared" si="17"/>
        <v>36000</v>
      </c>
      <c r="G53" s="4">
        <v>1</v>
      </c>
      <c r="H53" s="2">
        <f t="shared" si="18"/>
        <v>3300.0000000000005</v>
      </c>
      <c r="I53" s="3">
        <f t="shared" si="15"/>
        <v>39600.00000000001</v>
      </c>
      <c r="J53" s="4">
        <v>1</v>
      </c>
      <c r="K53" s="2">
        <f t="shared" si="19"/>
        <v>3630.000000000001</v>
      </c>
      <c r="L53" s="3">
        <f t="shared" si="16"/>
        <v>43560.000000000015</v>
      </c>
    </row>
    <row r="54" spans="2:12" ht="12">
      <c r="B54" s="45" t="s">
        <v>72</v>
      </c>
      <c r="C54" s="4" t="s">
        <v>93</v>
      </c>
      <c r="D54" s="2">
        <v>2</v>
      </c>
      <c r="E54" s="2">
        <v>3000</v>
      </c>
      <c r="F54" s="3">
        <f t="shared" si="17"/>
        <v>72000</v>
      </c>
      <c r="G54" s="4">
        <v>2</v>
      </c>
      <c r="H54" s="2">
        <f t="shared" si="18"/>
        <v>3300.0000000000005</v>
      </c>
      <c r="I54" s="3">
        <f t="shared" si="15"/>
        <v>79200.00000000001</v>
      </c>
      <c r="J54" s="4">
        <v>2</v>
      </c>
      <c r="K54" s="2">
        <f t="shared" si="19"/>
        <v>3630.000000000001</v>
      </c>
      <c r="L54" s="3">
        <f t="shared" si="16"/>
        <v>87120.00000000003</v>
      </c>
    </row>
    <row r="55" spans="2:12" ht="24">
      <c r="B55" s="45" t="s">
        <v>61</v>
      </c>
      <c r="C55" s="4" t="s">
        <v>93</v>
      </c>
      <c r="D55" s="2">
        <v>1</v>
      </c>
      <c r="E55" s="2">
        <v>3000</v>
      </c>
      <c r="F55" s="3">
        <f t="shared" si="17"/>
        <v>36000</v>
      </c>
      <c r="G55" s="4">
        <v>1</v>
      </c>
      <c r="H55" s="2">
        <f t="shared" si="18"/>
        <v>3300.0000000000005</v>
      </c>
      <c r="I55" s="3">
        <f t="shared" si="15"/>
        <v>39600.00000000001</v>
      </c>
      <c r="J55" s="4">
        <v>1</v>
      </c>
      <c r="K55" s="2">
        <f t="shared" si="19"/>
        <v>3630.000000000001</v>
      </c>
      <c r="L55" s="3">
        <f t="shared" si="16"/>
        <v>43560.000000000015</v>
      </c>
    </row>
    <row r="56" spans="2:12" ht="24">
      <c r="B56" s="45" t="s">
        <v>90</v>
      </c>
      <c r="C56" s="4" t="s">
        <v>93</v>
      </c>
      <c r="D56" s="2">
        <v>1</v>
      </c>
      <c r="E56" s="2">
        <v>3000</v>
      </c>
      <c r="F56" s="3">
        <f t="shared" si="17"/>
        <v>36000</v>
      </c>
      <c r="G56" s="4">
        <v>1</v>
      </c>
      <c r="H56" s="2">
        <f t="shared" si="18"/>
        <v>3300.0000000000005</v>
      </c>
      <c r="I56" s="3">
        <f t="shared" si="15"/>
        <v>39600.00000000001</v>
      </c>
      <c r="J56" s="4">
        <v>1</v>
      </c>
      <c r="K56" s="2">
        <f t="shared" si="19"/>
        <v>3630.000000000001</v>
      </c>
      <c r="L56" s="3">
        <f t="shared" si="16"/>
        <v>43560.000000000015</v>
      </c>
    </row>
    <row r="57" spans="2:12" ht="13.5" thickBot="1">
      <c r="B57" s="46" t="s">
        <v>5</v>
      </c>
      <c r="C57" s="40"/>
      <c r="D57" s="41"/>
      <c r="E57" s="43">
        <f>SUM(E50:E56)</f>
        <v>29000</v>
      </c>
      <c r="F57" s="42">
        <f>SUM(F50:F56)</f>
        <v>438000</v>
      </c>
      <c r="G57" s="40"/>
      <c r="H57" s="43">
        <f>SUM(H50:H56)</f>
        <v>31900</v>
      </c>
      <c r="I57" s="42">
        <f>SUM(I50:I56)</f>
        <v>481800</v>
      </c>
      <c r="J57" s="40"/>
      <c r="K57" s="43">
        <f>SUM(K50:K56)</f>
        <v>35090</v>
      </c>
      <c r="L57" s="42">
        <f>SUM(L50:L56)</f>
        <v>529980</v>
      </c>
    </row>
    <row r="59" ht="12.75" thickBot="1">
      <c r="B59" s="8" t="s">
        <v>55</v>
      </c>
    </row>
    <row r="60" spans="2:12" ht="25.5" thickBot="1">
      <c r="B60" s="98" t="s">
        <v>50</v>
      </c>
      <c r="C60" s="1"/>
      <c r="D60" s="24" t="s">
        <v>88</v>
      </c>
      <c r="E60" s="35"/>
      <c r="F60" s="29"/>
      <c r="G60" s="26"/>
      <c r="H60" s="24" t="s">
        <v>87</v>
      </c>
      <c r="I60" s="29"/>
      <c r="J60" s="26"/>
      <c r="K60" s="24" t="s">
        <v>19</v>
      </c>
      <c r="L60" s="25"/>
    </row>
    <row r="61" spans="2:12" ht="24.75" thickBot="1">
      <c r="B61" s="106"/>
      <c r="C61" s="6" t="s">
        <v>75</v>
      </c>
      <c r="D61" s="9" t="s">
        <v>82</v>
      </c>
      <c r="E61" s="9" t="s">
        <v>84</v>
      </c>
      <c r="F61" s="10" t="s">
        <v>85</v>
      </c>
      <c r="G61" s="9" t="s">
        <v>82</v>
      </c>
      <c r="H61" s="9" t="s">
        <v>84</v>
      </c>
      <c r="I61" s="10" t="s">
        <v>85</v>
      </c>
      <c r="J61" s="9" t="s">
        <v>82</v>
      </c>
      <c r="K61" s="9" t="s">
        <v>84</v>
      </c>
      <c r="L61" s="10" t="s">
        <v>85</v>
      </c>
    </row>
    <row r="62" spans="2:12" ht="12.75" thickBot="1">
      <c r="B62" s="173" t="s">
        <v>60</v>
      </c>
      <c r="C62" s="11" t="s">
        <v>78</v>
      </c>
      <c r="D62" s="12">
        <v>60</v>
      </c>
      <c r="E62" s="12">
        <v>500</v>
      </c>
      <c r="F62" s="13">
        <f>E62*D62*11</f>
        <v>330000</v>
      </c>
      <c r="G62" s="11">
        <v>70</v>
      </c>
      <c r="H62" s="12">
        <f>E62*1.1</f>
        <v>550</v>
      </c>
      <c r="I62" s="54">
        <f aca="true" t="shared" si="20" ref="I62:I69">H62*G62*11</f>
        <v>423500</v>
      </c>
      <c r="J62" s="11">
        <v>70</v>
      </c>
      <c r="K62" s="12">
        <f>H62*1.1</f>
        <v>605</v>
      </c>
      <c r="L62" s="13">
        <f aca="true" t="shared" si="21" ref="L62:L69">K62*J62*11</f>
        <v>465850</v>
      </c>
    </row>
    <row r="63" spans="2:12" ht="40.5" customHeight="1">
      <c r="B63" s="49" t="s">
        <v>12</v>
      </c>
      <c r="C63" s="4" t="s">
        <v>78</v>
      </c>
      <c r="D63" s="2">
        <v>60</v>
      </c>
      <c r="E63" s="2">
        <v>30</v>
      </c>
      <c r="F63" s="3">
        <f aca="true" t="shared" si="22" ref="F63:F69">E63*D63*11</f>
        <v>19800</v>
      </c>
      <c r="G63" s="4">
        <v>70</v>
      </c>
      <c r="H63" s="2">
        <f aca="true" t="shared" si="23" ref="H63:H69">E63*1.1</f>
        <v>33</v>
      </c>
      <c r="I63" s="55">
        <f t="shared" si="20"/>
        <v>25410</v>
      </c>
      <c r="J63" s="4">
        <v>70</v>
      </c>
      <c r="K63" s="2">
        <f aca="true" t="shared" si="24" ref="K63:K69">H63*1.1</f>
        <v>36.300000000000004</v>
      </c>
      <c r="L63" s="3">
        <f t="shared" si="21"/>
        <v>27951.000000000004</v>
      </c>
    </row>
    <row r="64" spans="2:12" ht="24">
      <c r="B64" s="50" t="s">
        <v>96</v>
      </c>
      <c r="C64" s="4" t="s">
        <v>78</v>
      </c>
      <c r="D64" s="2">
        <v>60</v>
      </c>
      <c r="E64" s="2">
        <v>20</v>
      </c>
      <c r="F64" s="3">
        <f t="shared" si="22"/>
        <v>13200</v>
      </c>
      <c r="G64" s="4">
        <v>70</v>
      </c>
      <c r="H64" s="2">
        <f t="shared" si="23"/>
        <v>22</v>
      </c>
      <c r="I64" s="55">
        <f t="shared" si="20"/>
        <v>16940</v>
      </c>
      <c r="J64" s="4">
        <v>70</v>
      </c>
      <c r="K64" s="2">
        <f t="shared" si="24"/>
        <v>24.200000000000003</v>
      </c>
      <c r="L64" s="3">
        <f t="shared" si="21"/>
        <v>18634.000000000004</v>
      </c>
    </row>
    <row r="65" spans="2:12" ht="36">
      <c r="B65" s="50" t="s">
        <v>97</v>
      </c>
      <c r="C65" s="4" t="s">
        <v>78</v>
      </c>
      <c r="D65" s="2">
        <v>60</v>
      </c>
      <c r="E65" s="2">
        <v>10</v>
      </c>
      <c r="F65" s="3">
        <f t="shared" si="22"/>
        <v>6600</v>
      </c>
      <c r="G65" s="4">
        <v>70</v>
      </c>
      <c r="H65" s="2">
        <f t="shared" si="23"/>
        <v>11</v>
      </c>
      <c r="I65" s="55">
        <f t="shared" si="20"/>
        <v>8470</v>
      </c>
      <c r="J65" s="4">
        <v>70</v>
      </c>
      <c r="K65" s="2">
        <f t="shared" si="24"/>
        <v>12.100000000000001</v>
      </c>
      <c r="L65" s="3">
        <f t="shared" si="21"/>
        <v>9317.000000000002</v>
      </c>
    </row>
    <row r="66" spans="2:12" ht="28.5" customHeight="1">
      <c r="B66" s="50" t="s">
        <v>69</v>
      </c>
      <c r="C66" s="4" t="s">
        <v>78</v>
      </c>
      <c r="D66" s="2">
        <v>60</v>
      </c>
      <c r="E66" s="2">
        <v>10</v>
      </c>
      <c r="F66" s="3">
        <f t="shared" si="22"/>
        <v>6600</v>
      </c>
      <c r="G66" s="4">
        <v>70</v>
      </c>
      <c r="H66" s="2">
        <f t="shared" si="23"/>
        <v>11</v>
      </c>
      <c r="I66" s="55">
        <f t="shared" si="20"/>
        <v>8470</v>
      </c>
      <c r="J66" s="4">
        <v>70</v>
      </c>
      <c r="K66" s="2">
        <f t="shared" si="24"/>
        <v>12.100000000000001</v>
      </c>
      <c r="L66" s="3">
        <f t="shared" si="21"/>
        <v>9317.000000000002</v>
      </c>
    </row>
    <row r="67" spans="2:12" ht="24">
      <c r="B67" s="50" t="s">
        <v>98</v>
      </c>
      <c r="C67" s="4" t="s">
        <v>78</v>
      </c>
      <c r="D67" s="2">
        <v>60</v>
      </c>
      <c r="E67" s="2">
        <v>10</v>
      </c>
      <c r="F67" s="3">
        <f t="shared" si="22"/>
        <v>6600</v>
      </c>
      <c r="G67" s="4">
        <v>70</v>
      </c>
      <c r="H67" s="2">
        <f t="shared" si="23"/>
        <v>11</v>
      </c>
      <c r="I67" s="55">
        <f t="shared" si="20"/>
        <v>8470</v>
      </c>
      <c r="J67" s="4">
        <v>70</v>
      </c>
      <c r="K67" s="2">
        <f t="shared" si="24"/>
        <v>12.100000000000001</v>
      </c>
      <c r="L67" s="3">
        <f t="shared" si="21"/>
        <v>9317.000000000002</v>
      </c>
    </row>
    <row r="68" spans="2:12" ht="36">
      <c r="B68" s="131" t="s">
        <v>70</v>
      </c>
      <c r="C68" s="4" t="s">
        <v>78</v>
      </c>
      <c r="D68" s="2">
        <v>60</v>
      </c>
      <c r="E68" s="2">
        <v>20</v>
      </c>
      <c r="F68" s="3">
        <f t="shared" si="22"/>
        <v>13200</v>
      </c>
      <c r="G68" s="4">
        <v>70</v>
      </c>
      <c r="H68" s="2">
        <f t="shared" si="23"/>
        <v>22</v>
      </c>
      <c r="I68" s="55">
        <f t="shared" si="20"/>
        <v>16940</v>
      </c>
      <c r="J68" s="4">
        <v>70</v>
      </c>
      <c r="K68" s="2">
        <f t="shared" si="24"/>
        <v>24.200000000000003</v>
      </c>
      <c r="L68" s="3">
        <f t="shared" si="21"/>
        <v>18634.000000000004</v>
      </c>
    </row>
    <row r="69" spans="2:12" ht="24.75" thickBot="1">
      <c r="B69" s="92" t="s">
        <v>11</v>
      </c>
      <c r="C69" s="51" t="s">
        <v>78</v>
      </c>
      <c r="D69" s="52">
        <v>60</v>
      </c>
      <c r="E69" s="52">
        <v>10</v>
      </c>
      <c r="F69" s="53">
        <f t="shared" si="22"/>
        <v>6600</v>
      </c>
      <c r="G69" s="51">
        <v>70</v>
      </c>
      <c r="H69" s="52">
        <f t="shared" si="23"/>
        <v>11</v>
      </c>
      <c r="I69" s="56">
        <f t="shared" si="20"/>
        <v>8470</v>
      </c>
      <c r="J69" s="51">
        <v>70</v>
      </c>
      <c r="K69" s="52">
        <f t="shared" si="24"/>
        <v>12.100000000000001</v>
      </c>
      <c r="L69" s="53">
        <f t="shared" si="21"/>
        <v>9317.000000000002</v>
      </c>
    </row>
    <row r="70" spans="2:12" ht="13.5" thickBot="1">
      <c r="B70" s="112" t="s">
        <v>5</v>
      </c>
      <c r="C70" s="68"/>
      <c r="D70" s="47"/>
      <c r="E70" s="47">
        <f>SUM(E62:E69)</f>
        <v>610</v>
      </c>
      <c r="F70" s="48">
        <f>SUM(F62:F69)</f>
        <v>402600</v>
      </c>
      <c r="G70" s="47"/>
      <c r="H70" s="57">
        <f>SUM(H62:H69)</f>
        <v>671</v>
      </c>
      <c r="I70" s="48">
        <f>SUM(I62:I69)</f>
        <v>516670</v>
      </c>
      <c r="J70" s="47"/>
      <c r="K70" s="57">
        <f>SUM(K62:K69)</f>
        <v>738.1000000000001</v>
      </c>
      <c r="L70" s="48">
        <f>SUM(L62:L69)</f>
        <v>568337</v>
      </c>
    </row>
    <row r="72" ht="12.75" thickBot="1">
      <c r="B72" s="8" t="s">
        <v>54</v>
      </c>
    </row>
    <row r="73" spans="2:12" ht="15.75" thickBot="1">
      <c r="B73" s="98" t="s">
        <v>53</v>
      </c>
      <c r="C73" s="61"/>
      <c r="D73" s="24" t="s">
        <v>88</v>
      </c>
      <c r="E73" s="35"/>
      <c r="F73" s="29"/>
      <c r="G73" s="26"/>
      <c r="H73" s="24" t="s">
        <v>87</v>
      </c>
      <c r="I73" s="29"/>
      <c r="J73" s="26"/>
      <c r="K73" s="24" t="s">
        <v>19</v>
      </c>
      <c r="L73" s="25"/>
    </row>
    <row r="74" spans="2:12" ht="25.5" thickBot="1">
      <c r="B74" s="23"/>
      <c r="C74" s="62" t="s">
        <v>75</v>
      </c>
      <c r="D74" s="33" t="s">
        <v>86</v>
      </c>
      <c r="E74" s="33" t="s">
        <v>84</v>
      </c>
      <c r="F74" s="34" t="s">
        <v>85</v>
      </c>
      <c r="G74" s="59" t="s">
        <v>86</v>
      </c>
      <c r="H74" s="21" t="s">
        <v>84</v>
      </c>
      <c r="I74" s="22" t="s">
        <v>85</v>
      </c>
      <c r="J74" s="32" t="s">
        <v>86</v>
      </c>
      <c r="K74" s="33" t="s">
        <v>84</v>
      </c>
      <c r="L74" s="34" t="s">
        <v>85</v>
      </c>
    </row>
    <row r="75" spans="2:12" ht="12">
      <c r="B75" s="44" t="s">
        <v>66</v>
      </c>
      <c r="C75" s="108" t="s">
        <v>76</v>
      </c>
      <c r="D75" s="39">
        <v>4</v>
      </c>
      <c r="E75" s="39">
        <v>300</v>
      </c>
      <c r="F75" s="60">
        <f aca="true" t="shared" si="25" ref="F75:F82">E75*12*D75</f>
        <v>14400</v>
      </c>
      <c r="G75" s="11">
        <v>4</v>
      </c>
      <c r="H75" s="12">
        <f>E75*1.1</f>
        <v>330</v>
      </c>
      <c r="I75" s="54">
        <f aca="true" t="shared" si="26" ref="I75:I82">H75*12*G75</f>
        <v>15840</v>
      </c>
      <c r="J75" s="11">
        <v>4</v>
      </c>
      <c r="K75" s="12">
        <f>H75*1.1</f>
        <v>363.00000000000006</v>
      </c>
      <c r="L75" s="13">
        <f aca="true" t="shared" si="27" ref="L75:L82">K75*12*J75</f>
        <v>17424.000000000004</v>
      </c>
    </row>
    <row r="76" spans="2:12" ht="12">
      <c r="B76" s="102" t="s">
        <v>67</v>
      </c>
      <c r="C76" s="67" t="s">
        <v>76</v>
      </c>
      <c r="D76" s="2">
        <v>4</v>
      </c>
      <c r="E76" s="2">
        <v>500</v>
      </c>
      <c r="F76" s="55"/>
      <c r="G76" s="4"/>
      <c r="H76" s="2"/>
      <c r="I76" s="55"/>
      <c r="J76" s="4"/>
      <c r="K76" s="2"/>
      <c r="L76" s="3"/>
    </row>
    <row r="77" spans="2:12" ht="36">
      <c r="B77" s="45" t="s">
        <v>68</v>
      </c>
      <c r="C77" s="67" t="s">
        <v>76</v>
      </c>
      <c r="D77" s="2">
        <v>4</v>
      </c>
      <c r="E77" s="2">
        <v>200</v>
      </c>
      <c r="F77" s="55">
        <f t="shared" si="25"/>
        <v>9600</v>
      </c>
      <c r="G77" s="4">
        <v>4</v>
      </c>
      <c r="H77" s="2">
        <f aca="true" t="shared" si="28" ref="H77:H82">E77*1.1</f>
        <v>220.00000000000003</v>
      </c>
      <c r="I77" s="55">
        <f t="shared" si="26"/>
        <v>10560.000000000002</v>
      </c>
      <c r="J77" s="4">
        <v>4</v>
      </c>
      <c r="K77" s="2">
        <f aca="true" t="shared" si="29" ref="K77:K82">H77*1.1</f>
        <v>242.00000000000006</v>
      </c>
      <c r="L77" s="3">
        <f t="shared" si="27"/>
        <v>11616.000000000004</v>
      </c>
    </row>
    <row r="78" spans="2:12" ht="36">
      <c r="B78" s="45" t="s">
        <v>91</v>
      </c>
      <c r="C78" s="67" t="s">
        <v>77</v>
      </c>
      <c r="D78" s="2">
        <v>1</v>
      </c>
      <c r="E78" s="2">
        <v>1000</v>
      </c>
      <c r="F78" s="55">
        <f t="shared" si="25"/>
        <v>12000</v>
      </c>
      <c r="G78" s="4">
        <v>1</v>
      </c>
      <c r="H78" s="2">
        <f t="shared" si="28"/>
        <v>1100</v>
      </c>
      <c r="I78" s="55">
        <f t="shared" si="26"/>
        <v>13200</v>
      </c>
      <c r="J78" s="4">
        <v>1</v>
      </c>
      <c r="K78" s="2">
        <f t="shared" si="29"/>
        <v>1210</v>
      </c>
      <c r="L78" s="3">
        <f t="shared" si="27"/>
        <v>14520</v>
      </c>
    </row>
    <row r="79" spans="2:12" ht="12">
      <c r="B79" s="45" t="s">
        <v>73</v>
      </c>
      <c r="C79" s="67" t="s">
        <v>77</v>
      </c>
      <c r="D79" s="5">
        <v>1</v>
      </c>
      <c r="E79" s="2">
        <v>500</v>
      </c>
      <c r="F79" s="55">
        <f t="shared" si="25"/>
        <v>6000</v>
      </c>
      <c r="G79" s="58">
        <v>1</v>
      </c>
      <c r="H79" s="2">
        <f t="shared" si="28"/>
        <v>550</v>
      </c>
      <c r="I79" s="55">
        <f t="shared" si="26"/>
        <v>6600</v>
      </c>
      <c r="J79" s="58">
        <v>1</v>
      </c>
      <c r="K79" s="2">
        <f t="shared" si="29"/>
        <v>605</v>
      </c>
      <c r="L79" s="3">
        <f t="shared" si="27"/>
        <v>7260</v>
      </c>
    </row>
    <row r="80" spans="2:12" ht="36">
      <c r="B80" s="63" t="s">
        <v>92</v>
      </c>
      <c r="C80" s="67" t="s">
        <v>77</v>
      </c>
      <c r="D80" s="2">
        <v>1</v>
      </c>
      <c r="E80" s="2">
        <v>2000</v>
      </c>
      <c r="F80" s="55">
        <f t="shared" si="25"/>
        <v>24000</v>
      </c>
      <c r="G80" s="4">
        <v>1</v>
      </c>
      <c r="H80" s="2">
        <f t="shared" si="28"/>
        <v>2200</v>
      </c>
      <c r="I80" s="55">
        <f t="shared" si="26"/>
        <v>26400</v>
      </c>
      <c r="J80" s="4">
        <v>1</v>
      </c>
      <c r="K80" s="2">
        <f t="shared" si="29"/>
        <v>2420</v>
      </c>
      <c r="L80" s="3">
        <f t="shared" si="27"/>
        <v>29040</v>
      </c>
    </row>
    <row r="81" spans="2:12" ht="12">
      <c r="B81" s="45" t="s">
        <v>80</v>
      </c>
      <c r="C81" s="67" t="s">
        <v>77</v>
      </c>
      <c r="D81" s="2">
        <v>1</v>
      </c>
      <c r="E81" s="2">
        <v>1000</v>
      </c>
      <c r="F81" s="55">
        <f t="shared" si="25"/>
        <v>12000</v>
      </c>
      <c r="G81" s="4">
        <v>1</v>
      </c>
      <c r="H81" s="2">
        <f t="shared" si="28"/>
        <v>1100</v>
      </c>
      <c r="I81" s="55">
        <f t="shared" si="26"/>
        <v>13200</v>
      </c>
      <c r="J81" s="4">
        <v>1</v>
      </c>
      <c r="K81" s="2">
        <f t="shared" si="29"/>
        <v>1210</v>
      </c>
      <c r="L81" s="3">
        <f t="shared" si="27"/>
        <v>14520</v>
      </c>
    </row>
    <row r="82" spans="2:12" ht="12.75" thickBot="1">
      <c r="B82" s="45" t="s">
        <v>81</v>
      </c>
      <c r="C82" s="67" t="s">
        <v>77</v>
      </c>
      <c r="D82" s="2">
        <v>1</v>
      </c>
      <c r="E82" s="2">
        <v>1000</v>
      </c>
      <c r="F82" s="55">
        <f t="shared" si="25"/>
        <v>12000</v>
      </c>
      <c r="G82" s="4">
        <v>1</v>
      </c>
      <c r="H82" s="2">
        <f t="shared" si="28"/>
        <v>1100</v>
      </c>
      <c r="I82" s="55">
        <f t="shared" si="26"/>
        <v>13200</v>
      </c>
      <c r="J82" s="4">
        <v>1</v>
      </c>
      <c r="K82" s="2">
        <f t="shared" si="29"/>
        <v>1210</v>
      </c>
      <c r="L82" s="3">
        <f t="shared" si="27"/>
        <v>14520</v>
      </c>
    </row>
    <row r="83" spans="2:12" ht="13.5" thickBot="1">
      <c r="B83" s="113" t="s">
        <v>6</v>
      </c>
      <c r="C83" s="47"/>
      <c r="D83" s="47"/>
      <c r="E83" s="47">
        <f>SUM(E75:E82)</f>
        <v>6500</v>
      </c>
      <c r="F83" s="48">
        <f>SUM(F75:F82)</f>
        <v>90000</v>
      </c>
      <c r="G83" s="47"/>
      <c r="H83" s="57">
        <f>SUM(H75:H80)</f>
        <v>4400</v>
      </c>
      <c r="I83" s="48">
        <f>SUM(I75:I82)</f>
        <v>99000</v>
      </c>
      <c r="J83" s="47"/>
      <c r="K83" s="57">
        <f>SUM(K75:K80)</f>
        <v>4840</v>
      </c>
      <c r="L83" s="48">
        <f>SUM(L75:L82)</f>
        <v>108900</v>
      </c>
    </row>
    <row r="86" ht="16.5">
      <c r="B86" s="139" t="s">
        <v>38</v>
      </c>
    </row>
    <row r="88" s="109" customFormat="1" ht="12.75" thickBot="1">
      <c r="B88" s="110" t="s">
        <v>114</v>
      </c>
    </row>
    <row r="89" spans="2:12" ht="25.5" thickBot="1">
      <c r="B89" s="98" t="s">
        <v>45</v>
      </c>
      <c r="C89" s="61"/>
      <c r="D89" s="24" t="s">
        <v>88</v>
      </c>
      <c r="E89" s="35"/>
      <c r="F89" s="29"/>
      <c r="G89" s="26"/>
      <c r="H89" s="24" t="s">
        <v>87</v>
      </c>
      <c r="I89" s="29"/>
      <c r="J89" s="26"/>
      <c r="K89" s="24" t="s">
        <v>19</v>
      </c>
      <c r="L89" s="25"/>
    </row>
    <row r="90" spans="2:12" ht="24.75" thickBot="1">
      <c r="B90" s="99"/>
      <c r="C90" s="6" t="s">
        <v>75</v>
      </c>
      <c r="D90" s="9" t="s">
        <v>86</v>
      </c>
      <c r="E90" s="9" t="s">
        <v>84</v>
      </c>
      <c r="F90" s="30" t="s">
        <v>85</v>
      </c>
      <c r="G90" s="86" t="s">
        <v>86</v>
      </c>
      <c r="H90" s="9" t="s">
        <v>84</v>
      </c>
      <c r="I90" s="10" t="s">
        <v>85</v>
      </c>
      <c r="J90" s="86" t="s">
        <v>86</v>
      </c>
      <c r="K90" s="9" t="s">
        <v>84</v>
      </c>
      <c r="L90" s="10" t="s">
        <v>85</v>
      </c>
    </row>
    <row r="91" spans="2:12" ht="12">
      <c r="B91" s="49" t="s">
        <v>102</v>
      </c>
      <c r="C91" s="93" t="s">
        <v>93</v>
      </c>
      <c r="D91" s="96">
        <v>1</v>
      </c>
      <c r="E91" s="96">
        <v>8000</v>
      </c>
      <c r="F91" s="13">
        <f>D91*E91*12</f>
        <v>96000</v>
      </c>
      <c r="G91" s="66">
        <v>1</v>
      </c>
      <c r="H91" s="12">
        <f aca="true" t="shared" si="30" ref="H91:H96">E91*1.1</f>
        <v>8800</v>
      </c>
      <c r="I91" s="54">
        <f>H91*G91*12</f>
        <v>105600</v>
      </c>
      <c r="J91" s="11">
        <v>1</v>
      </c>
      <c r="K91" s="12">
        <f aca="true" t="shared" si="31" ref="K91:K96">H91*1.1</f>
        <v>9680</v>
      </c>
      <c r="L91" s="13">
        <f>K91*J91*12</f>
        <v>116160</v>
      </c>
    </row>
    <row r="92" spans="2:12" ht="24">
      <c r="B92" s="50" t="s">
        <v>103</v>
      </c>
      <c r="C92" s="4" t="s">
        <v>93</v>
      </c>
      <c r="D92" s="2">
        <v>2</v>
      </c>
      <c r="E92" s="2">
        <v>5000</v>
      </c>
      <c r="F92" s="3">
        <f>D92*E92*12</f>
        <v>120000</v>
      </c>
      <c r="G92" s="67">
        <v>2</v>
      </c>
      <c r="H92" s="2">
        <f t="shared" si="30"/>
        <v>5500</v>
      </c>
      <c r="I92" s="55">
        <f>H92*G92*12</f>
        <v>132000</v>
      </c>
      <c r="J92" s="4">
        <v>2</v>
      </c>
      <c r="K92" s="2">
        <f t="shared" si="31"/>
        <v>6050.000000000001</v>
      </c>
      <c r="L92" s="3">
        <f>K92*J92*12</f>
        <v>145200.00000000003</v>
      </c>
    </row>
    <row r="93" spans="2:12" ht="12">
      <c r="B93" s="50" t="s">
        <v>104</v>
      </c>
      <c r="C93" s="4" t="s">
        <v>93</v>
      </c>
      <c r="D93" s="2">
        <v>2</v>
      </c>
      <c r="E93" s="2">
        <v>2500</v>
      </c>
      <c r="F93" s="3">
        <f>D93*E93*12</f>
        <v>60000</v>
      </c>
      <c r="G93" s="67">
        <v>2</v>
      </c>
      <c r="H93" s="2">
        <f t="shared" si="30"/>
        <v>2750</v>
      </c>
      <c r="I93" s="55">
        <f>H93*G93*12</f>
        <v>66000</v>
      </c>
      <c r="J93" s="4">
        <v>2</v>
      </c>
      <c r="K93" s="2">
        <f t="shared" si="31"/>
        <v>3025.0000000000005</v>
      </c>
      <c r="L93" s="3">
        <f>K93*J93*12</f>
        <v>72600.00000000001</v>
      </c>
    </row>
    <row r="94" spans="2:12" ht="12">
      <c r="B94" s="50" t="s">
        <v>105</v>
      </c>
      <c r="C94" s="4" t="s">
        <v>93</v>
      </c>
      <c r="D94" s="2">
        <v>1</v>
      </c>
      <c r="E94" s="2">
        <v>3000</v>
      </c>
      <c r="F94" s="3">
        <f>D94*E94*12</f>
        <v>36000</v>
      </c>
      <c r="G94" s="67">
        <v>1</v>
      </c>
      <c r="H94" s="2">
        <f t="shared" si="30"/>
        <v>3300.0000000000005</v>
      </c>
      <c r="I94" s="55">
        <f>H94*G94*12</f>
        <v>39600.00000000001</v>
      </c>
      <c r="J94" s="4">
        <v>1</v>
      </c>
      <c r="K94" s="2">
        <f t="shared" si="31"/>
        <v>3630.000000000001</v>
      </c>
      <c r="L94" s="3">
        <f>K94*J94*12</f>
        <v>43560.000000000015</v>
      </c>
    </row>
    <row r="95" spans="2:12" ht="12">
      <c r="B95" s="50" t="s">
        <v>79</v>
      </c>
      <c r="C95" s="4" t="s">
        <v>93</v>
      </c>
      <c r="D95" s="2">
        <v>1</v>
      </c>
      <c r="E95" s="2">
        <v>2000</v>
      </c>
      <c r="F95" s="3">
        <f>D95*E95*12</f>
        <v>24000</v>
      </c>
      <c r="G95" s="67">
        <v>1</v>
      </c>
      <c r="H95" s="2">
        <f t="shared" si="30"/>
        <v>2200</v>
      </c>
      <c r="I95" s="55">
        <f>H95*G95*12</f>
        <v>26400</v>
      </c>
      <c r="J95" s="4">
        <v>1</v>
      </c>
      <c r="K95" s="2">
        <f t="shared" si="31"/>
        <v>2420</v>
      </c>
      <c r="L95" s="3">
        <f>K95*J95*12</f>
        <v>29040</v>
      </c>
    </row>
    <row r="96" spans="2:12" ht="36.75" thickBot="1">
      <c r="B96" s="92" t="s">
        <v>106</v>
      </c>
      <c r="C96" s="94" t="s">
        <v>107</v>
      </c>
      <c r="D96" s="87" t="s">
        <v>107</v>
      </c>
      <c r="E96" s="52">
        <v>2000</v>
      </c>
      <c r="F96" s="53">
        <f>E96*12</f>
        <v>24000</v>
      </c>
      <c r="G96" s="95" t="s">
        <v>107</v>
      </c>
      <c r="H96" s="52">
        <f t="shared" si="30"/>
        <v>2200</v>
      </c>
      <c r="I96" s="56">
        <f>H96*12</f>
        <v>26400</v>
      </c>
      <c r="J96" s="94" t="s">
        <v>107</v>
      </c>
      <c r="K96" s="52">
        <f t="shared" si="31"/>
        <v>2420</v>
      </c>
      <c r="L96" s="53">
        <f>K96*12</f>
        <v>29040</v>
      </c>
    </row>
    <row r="97" spans="2:12" ht="13.5" thickBot="1">
      <c r="B97" s="64" t="s">
        <v>5</v>
      </c>
      <c r="C97" s="19"/>
      <c r="D97" s="35"/>
      <c r="E97" s="104">
        <f>SUM(E91:E96)</f>
        <v>22500</v>
      </c>
      <c r="F97" s="18">
        <f>SUM(F91:F96)</f>
        <v>360000</v>
      </c>
      <c r="G97" s="19"/>
      <c r="H97" s="104">
        <f>SUM(H91:H96)</f>
        <v>24750</v>
      </c>
      <c r="I97" s="18">
        <f>SUM(I91:I96)</f>
        <v>396000</v>
      </c>
      <c r="J97" s="19"/>
      <c r="K97" s="104">
        <f>SUM(K91:K96)</f>
        <v>27225</v>
      </c>
      <c r="L97" s="18">
        <f>SUM(L91:L96)</f>
        <v>435600.00000000006</v>
      </c>
    </row>
    <row r="98" spans="2:6" ht="12">
      <c r="B98" s="88"/>
      <c r="E98" s="8"/>
      <c r="F98" s="8"/>
    </row>
    <row r="99" spans="2:6" ht="12.75" thickBot="1">
      <c r="B99" s="89" t="s">
        <v>115</v>
      </c>
      <c r="E99" s="8"/>
      <c r="F99" s="8"/>
    </row>
    <row r="100" spans="2:12" ht="25.5" thickBot="1">
      <c r="B100" s="98" t="s">
        <v>116</v>
      </c>
      <c r="C100" s="100"/>
      <c r="D100" s="24" t="s">
        <v>88</v>
      </c>
      <c r="E100" s="35"/>
      <c r="F100" s="29"/>
      <c r="G100" s="26"/>
      <c r="H100" s="24" t="s">
        <v>87</v>
      </c>
      <c r="I100" s="29"/>
      <c r="J100" s="26"/>
      <c r="K100" s="24" t="s">
        <v>19</v>
      </c>
      <c r="L100" s="25"/>
    </row>
    <row r="101" spans="2:12" ht="24.75" thickBot="1">
      <c r="B101" s="103"/>
      <c r="C101" s="101"/>
      <c r="D101" s="9" t="s">
        <v>86</v>
      </c>
      <c r="E101" s="9" t="s">
        <v>84</v>
      </c>
      <c r="F101" s="30" t="s">
        <v>85</v>
      </c>
      <c r="G101" s="86" t="s">
        <v>86</v>
      </c>
      <c r="H101" s="9" t="s">
        <v>84</v>
      </c>
      <c r="I101" s="30" t="s">
        <v>85</v>
      </c>
      <c r="J101" s="86" t="s">
        <v>86</v>
      </c>
      <c r="K101" s="9" t="s">
        <v>84</v>
      </c>
      <c r="L101" s="10" t="s">
        <v>85</v>
      </c>
    </row>
    <row r="102" spans="2:12" ht="12">
      <c r="B102" s="102" t="s">
        <v>108</v>
      </c>
      <c r="C102" s="11" t="s">
        <v>113</v>
      </c>
      <c r="D102" s="12">
        <v>1</v>
      </c>
      <c r="E102" s="12">
        <v>1000</v>
      </c>
      <c r="F102" s="13">
        <f>D102*E102*12</f>
        <v>12000</v>
      </c>
      <c r="G102" s="11">
        <v>1</v>
      </c>
      <c r="H102" s="12">
        <f>E102*1.1</f>
        <v>1100</v>
      </c>
      <c r="I102" s="13">
        <f aca="true" t="shared" si="32" ref="I102:I113">G102*H102*12</f>
        <v>13200</v>
      </c>
      <c r="J102" s="11">
        <v>1</v>
      </c>
      <c r="K102" s="12">
        <f aca="true" t="shared" si="33" ref="K102:K113">H102*1.1</f>
        <v>1210</v>
      </c>
      <c r="L102" s="13">
        <f aca="true" t="shared" si="34" ref="L102:L113">J102*K102*12</f>
        <v>14520</v>
      </c>
    </row>
    <row r="103" spans="2:12" ht="12">
      <c r="B103" s="45" t="s">
        <v>109</v>
      </c>
      <c r="C103" s="4" t="s">
        <v>113</v>
      </c>
      <c r="D103" s="2">
        <v>1</v>
      </c>
      <c r="E103" s="2">
        <v>1000</v>
      </c>
      <c r="F103" s="3">
        <f aca="true" t="shared" si="35" ref="F103:F113">E103*12</f>
        <v>12000</v>
      </c>
      <c r="G103" s="4">
        <v>1</v>
      </c>
      <c r="H103" s="2">
        <f aca="true" t="shared" si="36" ref="H103:H113">E103*1.1</f>
        <v>1100</v>
      </c>
      <c r="I103" s="3">
        <f t="shared" si="32"/>
        <v>13200</v>
      </c>
      <c r="J103" s="4">
        <v>1</v>
      </c>
      <c r="K103" s="2">
        <f t="shared" si="33"/>
        <v>1210</v>
      </c>
      <c r="L103" s="3">
        <f t="shared" si="34"/>
        <v>14520</v>
      </c>
    </row>
    <row r="104" spans="2:12" ht="24">
      <c r="B104" s="45" t="s">
        <v>18</v>
      </c>
      <c r="C104" s="4" t="s">
        <v>113</v>
      </c>
      <c r="D104" s="2">
        <v>1</v>
      </c>
      <c r="E104" s="2">
        <v>6000</v>
      </c>
      <c r="F104" s="3">
        <f t="shared" si="35"/>
        <v>72000</v>
      </c>
      <c r="G104" s="4">
        <v>1</v>
      </c>
      <c r="H104" s="2">
        <f t="shared" si="36"/>
        <v>6600.000000000001</v>
      </c>
      <c r="I104" s="3">
        <f t="shared" si="32"/>
        <v>79200.00000000001</v>
      </c>
      <c r="J104" s="4">
        <v>1</v>
      </c>
      <c r="K104" s="2">
        <f t="shared" si="33"/>
        <v>7260.000000000002</v>
      </c>
      <c r="L104" s="3">
        <f t="shared" si="34"/>
        <v>87120.00000000003</v>
      </c>
    </row>
    <row r="105" spans="2:12" ht="12">
      <c r="B105" s="45" t="s">
        <v>110</v>
      </c>
      <c r="C105" s="4" t="s">
        <v>113</v>
      </c>
      <c r="D105" s="2">
        <v>1</v>
      </c>
      <c r="E105" s="2">
        <v>500</v>
      </c>
      <c r="F105" s="3">
        <f t="shared" si="35"/>
        <v>6000</v>
      </c>
      <c r="G105" s="4">
        <v>1</v>
      </c>
      <c r="H105" s="2">
        <f t="shared" si="36"/>
        <v>550</v>
      </c>
      <c r="I105" s="3">
        <f t="shared" si="32"/>
        <v>6600</v>
      </c>
      <c r="J105" s="4">
        <v>1</v>
      </c>
      <c r="K105" s="2">
        <f t="shared" si="33"/>
        <v>605</v>
      </c>
      <c r="L105" s="3">
        <f t="shared" si="34"/>
        <v>7260</v>
      </c>
    </row>
    <row r="106" spans="2:12" ht="12">
      <c r="B106" s="45" t="s">
        <v>111</v>
      </c>
      <c r="C106" s="4" t="s">
        <v>113</v>
      </c>
      <c r="D106" s="2">
        <v>1</v>
      </c>
      <c r="E106" s="2">
        <v>1000</v>
      </c>
      <c r="F106" s="3">
        <f t="shared" si="35"/>
        <v>12000</v>
      </c>
      <c r="G106" s="4">
        <v>1</v>
      </c>
      <c r="H106" s="2">
        <f t="shared" si="36"/>
        <v>1100</v>
      </c>
      <c r="I106" s="3">
        <f t="shared" si="32"/>
        <v>13200</v>
      </c>
      <c r="J106" s="4">
        <v>1</v>
      </c>
      <c r="K106" s="2">
        <f t="shared" si="33"/>
        <v>1210</v>
      </c>
      <c r="L106" s="3">
        <f t="shared" si="34"/>
        <v>14520</v>
      </c>
    </row>
    <row r="107" spans="2:12" ht="12">
      <c r="B107" s="45" t="s">
        <v>112</v>
      </c>
      <c r="C107" s="4" t="s">
        <v>113</v>
      </c>
      <c r="D107" s="2">
        <v>1</v>
      </c>
      <c r="E107" s="2">
        <v>1000</v>
      </c>
      <c r="F107" s="3">
        <f t="shared" si="35"/>
        <v>12000</v>
      </c>
      <c r="G107" s="4">
        <v>1</v>
      </c>
      <c r="H107" s="2">
        <f t="shared" si="36"/>
        <v>1100</v>
      </c>
      <c r="I107" s="3">
        <f t="shared" si="32"/>
        <v>13200</v>
      </c>
      <c r="J107" s="4">
        <v>1</v>
      </c>
      <c r="K107" s="2">
        <f t="shared" si="33"/>
        <v>1210</v>
      </c>
      <c r="L107" s="3">
        <f t="shared" si="34"/>
        <v>14520</v>
      </c>
    </row>
    <row r="108" spans="2:12" ht="12">
      <c r="B108" s="45" t="s">
        <v>117</v>
      </c>
      <c r="C108" s="4" t="s">
        <v>113</v>
      </c>
      <c r="D108" s="2">
        <v>1</v>
      </c>
      <c r="E108" s="2">
        <v>1000</v>
      </c>
      <c r="F108" s="3">
        <f t="shared" si="35"/>
        <v>12000</v>
      </c>
      <c r="G108" s="4">
        <v>1</v>
      </c>
      <c r="H108" s="2">
        <f>E108*1.1</f>
        <v>1100</v>
      </c>
      <c r="I108" s="3">
        <f>G108*H108*12</f>
        <v>13200</v>
      </c>
      <c r="J108" s="4">
        <v>1</v>
      </c>
      <c r="K108" s="2">
        <f>H108*1.1</f>
        <v>1210</v>
      </c>
      <c r="L108" s="3">
        <f>J108*K108*12</f>
        <v>14520</v>
      </c>
    </row>
    <row r="109" spans="2:12" ht="12">
      <c r="B109" s="45" t="s">
        <v>41</v>
      </c>
      <c r="C109" s="4" t="s">
        <v>113</v>
      </c>
      <c r="D109" s="2">
        <v>1</v>
      </c>
      <c r="E109" s="2">
        <v>2000</v>
      </c>
      <c r="F109" s="3">
        <f t="shared" si="35"/>
        <v>24000</v>
      </c>
      <c r="G109" s="4">
        <v>1</v>
      </c>
      <c r="H109" s="2">
        <f>E109*1.1</f>
        <v>2200</v>
      </c>
      <c r="I109" s="3">
        <f>G109*H109*12</f>
        <v>26400</v>
      </c>
      <c r="J109" s="4">
        <v>1</v>
      </c>
      <c r="K109" s="2">
        <f>H109*1.1</f>
        <v>2420</v>
      </c>
      <c r="L109" s="3">
        <f>J109*K109*12</f>
        <v>29040</v>
      </c>
    </row>
    <row r="110" spans="2:12" ht="12">
      <c r="B110" s="45" t="s">
        <v>42</v>
      </c>
      <c r="C110" s="4" t="s">
        <v>113</v>
      </c>
      <c r="D110" s="2">
        <v>1</v>
      </c>
      <c r="E110" s="2">
        <v>1000</v>
      </c>
      <c r="F110" s="3">
        <f t="shared" si="35"/>
        <v>12000</v>
      </c>
      <c r="G110" s="4">
        <v>1</v>
      </c>
      <c r="H110" s="2">
        <f t="shared" si="36"/>
        <v>1100</v>
      </c>
      <c r="I110" s="3">
        <f t="shared" si="32"/>
        <v>13200</v>
      </c>
      <c r="J110" s="4">
        <v>1</v>
      </c>
      <c r="K110" s="2">
        <f t="shared" si="33"/>
        <v>1210</v>
      </c>
      <c r="L110" s="3">
        <f t="shared" si="34"/>
        <v>14520</v>
      </c>
    </row>
    <row r="111" spans="2:12" ht="36">
      <c r="B111" s="45" t="s">
        <v>13</v>
      </c>
      <c r="C111" s="4" t="s">
        <v>113</v>
      </c>
      <c r="D111" s="2">
        <v>1</v>
      </c>
      <c r="E111" s="2">
        <v>1000</v>
      </c>
      <c r="F111" s="3">
        <f t="shared" si="35"/>
        <v>12000</v>
      </c>
      <c r="G111" s="4">
        <v>1</v>
      </c>
      <c r="H111" s="2">
        <f t="shared" si="36"/>
        <v>1100</v>
      </c>
      <c r="I111" s="3">
        <f t="shared" si="32"/>
        <v>13200</v>
      </c>
      <c r="J111" s="4">
        <v>1</v>
      </c>
      <c r="K111" s="2">
        <f t="shared" si="33"/>
        <v>1210</v>
      </c>
      <c r="L111" s="3">
        <f t="shared" si="34"/>
        <v>14520</v>
      </c>
    </row>
    <row r="112" spans="2:12" ht="24">
      <c r="B112" s="97" t="s">
        <v>43</v>
      </c>
      <c r="C112" s="4" t="s">
        <v>113</v>
      </c>
      <c r="D112" s="2">
        <v>1</v>
      </c>
      <c r="E112" s="2">
        <v>2000</v>
      </c>
      <c r="F112" s="3">
        <f t="shared" si="35"/>
        <v>24000</v>
      </c>
      <c r="G112" s="4">
        <v>1</v>
      </c>
      <c r="H112" s="2">
        <f t="shared" si="36"/>
        <v>2200</v>
      </c>
      <c r="I112" s="3">
        <f t="shared" si="32"/>
        <v>26400</v>
      </c>
      <c r="J112" s="4">
        <v>1</v>
      </c>
      <c r="K112" s="2">
        <f t="shared" si="33"/>
        <v>2420</v>
      </c>
      <c r="L112" s="3">
        <f t="shared" si="34"/>
        <v>29040</v>
      </c>
    </row>
    <row r="113" spans="2:12" ht="12.75" thickBot="1">
      <c r="B113" s="70" t="s">
        <v>44</v>
      </c>
      <c r="C113" s="51" t="s">
        <v>113</v>
      </c>
      <c r="D113" s="52">
        <v>1</v>
      </c>
      <c r="E113" s="52">
        <v>1000</v>
      </c>
      <c r="F113" s="53">
        <f t="shared" si="35"/>
        <v>12000</v>
      </c>
      <c r="G113" s="51">
        <v>1</v>
      </c>
      <c r="H113" s="52">
        <f t="shared" si="36"/>
        <v>1100</v>
      </c>
      <c r="I113" s="53">
        <f t="shared" si="32"/>
        <v>13200</v>
      </c>
      <c r="J113" s="51">
        <v>1</v>
      </c>
      <c r="K113" s="52">
        <f t="shared" si="33"/>
        <v>1210</v>
      </c>
      <c r="L113" s="53">
        <f t="shared" si="34"/>
        <v>14520</v>
      </c>
    </row>
    <row r="114" spans="2:12" ht="12.75" thickBot="1">
      <c r="B114" s="114" t="s">
        <v>7</v>
      </c>
      <c r="C114" s="19"/>
      <c r="D114" s="35"/>
      <c r="E114" s="104">
        <f>SUM(E102:E113)</f>
        <v>18500</v>
      </c>
      <c r="F114" s="18">
        <f>SUM(F102:F113)</f>
        <v>222000</v>
      </c>
      <c r="G114" s="1"/>
      <c r="H114" s="104">
        <f>SUM(H102:H113)</f>
        <v>20350</v>
      </c>
      <c r="I114" s="18">
        <f>SUM(I102:I113)</f>
        <v>244200</v>
      </c>
      <c r="J114" s="1"/>
      <c r="K114" s="104">
        <f>SUM(K102:K113)</f>
        <v>22385</v>
      </c>
      <c r="L114" s="18">
        <f>SUM(L102:L113)</f>
        <v>268620</v>
      </c>
    </row>
    <row r="115" spans="2:6" ht="12">
      <c r="B115" s="90"/>
      <c r="C115" s="31"/>
      <c r="E115" s="31"/>
      <c r="F115" s="31"/>
    </row>
    <row r="116" spans="2:6" ht="16.5">
      <c r="B116" s="140" t="s">
        <v>39</v>
      </c>
      <c r="C116" s="31"/>
      <c r="E116" s="31"/>
      <c r="F116" s="31"/>
    </row>
    <row r="117" spans="2:6" ht="12.75" thickBot="1">
      <c r="B117" s="91"/>
      <c r="C117" s="31"/>
      <c r="E117" s="31"/>
      <c r="F117" s="31"/>
    </row>
    <row r="118" spans="2:6" ht="60">
      <c r="B118" s="38" t="s">
        <v>22</v>
      </c>
      <c r="C118" s="13">
        <v>300000</v>
      </c>
      <c r="E118" s="31"/>
      <c r="F118" s="31"/>
    </row>
    <row r="119" spans="2:6" ht="24">
      <c r="B119" s="36" t="s">
        <v>20</v>
      </c>
      <c r="C119" s="3">
        <v>800000</v>
      </c>
      <c r="E119" s="31"/>
      <c r="F119" s="31"/>
    </row>
    <row r="120" spans="2:6" ht="36.75" thickBot="1">
      <c r="B120" s="37" t="s">
        <v>21</v>
      </c>
      <c r="C120" s="15">
        <v>200000</v>
      </c>
      <c r="E120" s="31"/>
      <c r="F120" s="31"/>
    </row>
    <row r="121" spans="2:6" ht="12.75" thickBot="1">
      <c r="B121" s="121" t="s">
        <v>8</v>
      </c>
      <c r="C121" s="129">
        <f>SUM(C118:C120)</f>
        <v>1300000</v>
      </c>
      <c r="E121" s="31"/>
      <c r="F121" s="31"/>
    </row>
    <row r="122" spans="2:6" ht="12">
      <c r="B122" s="130"/>
      <c r="C122" s="116"/>
      <c r="E122" s="31"/>
      <c r="F122" s="31"/>
    </row>
    <row r="123" spans="2:6" ht="16.5">
      <c r="B123" s="140" t="s">
        <v>10</v>
      </c>
      <c r="C123" s="116"/>
      <c r="E123" s="31"/>
      <c r="F123" s="31"/>
    </row>
    <row r="124" ht="12.75" thickBot="1">
      <c r="B124" s="88"/>
    </row>
    <row r="125" spans="2:6" ht="12.75" thickBot="1">
      <c r="B125" s="98" t="s">
        <v>35</v>
      </c>
      <c r="C125" s="100"/>
      <c r="D125" s="100" t="s">
        <v>30</v>
      </c>
      <c r="E125" s="100"/>
      <c r="F125" s="119"/>
    </row>
    <row r="126" spans="2:6" ht="12.75" thickBot="1">
      <c r="B126" s="99"/>
      <c r="C126" s="162" t="s">
        <v>31</v>
      </c>
      <c r="D126" s="1"/>
      <c r="E126" s="162" t="s">
        <v>32</v>
      </c>
      <c r="F126" s="163" t="s">
        <v>33</v>
      </c>
    </row>
    <row r="127" spans="2:6" ht="13.5" thickBot="1">
      <c r="B127" s="120" t="s">
        <v>28</v>
      </c>
      <c r="C127" s="123"/>
      <c r="D127" s="124"/>
      <c r="E127" s="124"/>
      <c r="F127" s="125"/>
    </row>
    <row r="128" spans="2:12" ht="12.75">
      <c r="B128" s="141" t="s">
        <v>27</v>
      </c>
      <c r="C128" s="146">
        <f>F17</f>
        <v>600000</v>
      </c>
      <c r="D128" s="144"/>
      <c r="E128" s="146">
        <f>I17</f>
        <v>660000</v>
      </c>
      <c r="F128" s="146">
        <f>L17</f>
        <v>726000</v>
      </c>
      <c r="G128" s="115"/>
      <c r="H128" s="115"/>
      <c r="I128" s="115"/>
      <c r="J128" s="115"/>
      <c r="K128" s="115"/>
      <c r="L128" s="115"/>
    </row>
    <row r="129" spans="2:12" ht="12.75">
      <c r="B129" s="142" t="s">
        <v>23</v>
      </c>
      <c r="C129" s="147">
        <f>F31</f>
        <v>271150</v>
      </c>
      <c r="D129" s="145"/>
      <c r="E129" s="147">
        <f>I31</f>
        <v>350900</v>
      </c>
      <c r="F129" s="147">
        <f>L31</f>
        <v>385990.00000000006</v>
      </c>
      <c r="G129" s="31"/>
      <c r="H129" s="31"/>
      <c r="I129" s="31"/>
      <c r="J129" s="31"/>
      <c r="K129" s="31"/>
      <c r="L129" s="31"/>
    </row>
    <row r="130" spans="2:12" ht="13.5" thickBot="1">
      <c r="B130" s="143" t="s">
        <v>24</v>
      </c>
      <c r="C130" s="148">
        <f>F43</f>
        <v>134400</v>
      </c>
      <c r="D130" s="126"/>
      <c r="E130" s="148">
        <f>I43</f>
        <v>147840</v>
      </c>
      <c r="F130" s="148">
        <f>L43</f>
        <v>162624</v>
      </c>
      <c r="G130" s="115"/>
      <c r="H130" s="116"/>
      <c r="I130" s="115"/>
      <c r="J130" s="115"/>
      <c r="K130" s="116"/>
      <c r="L130" s="115"/>
    </row>
    <row r="131" spans="2:12" ht="13.5" thickBot="1">
      <c r="B131" s="122" t="s">
        <v>40</v>
      </c>
      <c r="C131" s="164">
        <f>SUM(C128:C130)</f>
        <v>1005550</v>
      </c>
      <c r="D131" s="149"/>
      <c r="E131" s="164">
        <f>SUM(E128:E130)</f>
        <v>1158740</v>
      </c>
      <c r="F131" s="164">
        <f>SUM(F128:F130)</f>
        <v>1274614</v>
      </c>
      <c r="G131" s="115"/>
      <c r="H131" s="116"/>
      <c r="I131" s="115"/>
      <c r="J131" s="115"/>
      <c r="K131" s="116"/>
      <c r="L131" s="115"/>
    </row>
    <row r="132" spans="2:12" ht="12.75">
      <c r="B132" s="120"/>
      <c r="C132" s="126"/>
      <c r="D132" s="126"/>
      <c r="E132" s="126"/>
      <c r="F132" s="127"/>
      <c r="G132" s="115"/>
      <c r="H132" s="116"/>
      <c r="I132" s="115"/>
      <c r="J132" s="115"/>
      <c r="K132" s="116"/>
      <c r="L132" s="115"/>
    </row>
    <row r="133" spans="2:12" ht="13.5" thickBot="1">
      <c r="B133" s="120" t="s">
        <v>34</v>
      </c>
      <c r="C133" s="126"/>
      <c r="D133" s="126"/>
      <c r="E133" s="126"/>
      <c r="F133" s="127"/>
      <c r="G133" s="115"/>
      <c r="I133" s="115"/>
      <c r="J133" s="115"/>
      <c r="K133" s="116"/>
      <c r="L133" s="115"/>
    </row>
    <row r="134" spans="2:12" ht="12.75">
      <c r="B134" s="156" t="s">
        <v>25</v>
      </c>
      <c r="C134" s="146">
        <f>F57</f>
        <v>438000</v>
      </c>
      <c r="D134" s="151"/>
      <c r="E134" s="146">
        <f>I57</f>
        <v>481800</v>
      </c>
      <c r="F134" s="146">
        <f>L57</f>
        <v>529980</v>
      </c>
      <c r="G134" s="117"/>
      <c r="H134" s="115"/>
      <c r="I134" s="115"/>
      <c r="J134" s="117"/>
      <c r="K134" s="115"/>
      <c r="L134" s="115"/>
    </row>
    <row r="135" spans="2:12" ht="12.75">
      <c r="B135" s="142" t="s">
        <v>23</v>
      </c>
      <c r="C135" s="150">
        <f>F70</f>
        <v>402600</v>
      </c>
      <c r="D135" s="152"/>
      <c r="E135" s="150">
        <f>I70</f>
        <v>516670</v>
      </c>
      <c r="F135" s="150">
        <f>L70</f>
        <v>568337</v>
      </c>
      <c r="G135" s="115"/>
      <c r="H135" s="116"/>
      <c r="I135" s="115"/>
      <c r="J135" s="115"/>
      <c r="K135" s="116"/>
      <c r="L135" s="115"/>
    </row>
    <row r="136" spans="2:12" ht="13.5" thickBot="1">
      <c r="B136" s="143" t="s">
        <v>24</v>
      </c>
      <c r="C136" s="148">
        <f>F83</f>
        <v>90000</v>
      </c>
      <c r="D136" s="144"/>
      <c r="E136" s="148">
        <f>I83</f>
        <v>99000</v>
      </c>
      <c r="F136" s="148">
        <f>L83</f>
        <v>108900</v>
      </c>
      <c r="G136" s="115"/>
      <c r="H136" s="116"/>
      <c r="I136" s="115"/>
      <c r="J136" s="115"/>
      <c r="K136" s="116"/>
      <c r="L136" s="115"/>
    </row>
    <row r="137" spans="2:12" ht="13.5" thickBot="1">
      <c r="B137" s="122" t="s">
        <v>0</v>
      </c>
      <c r="C137" s="164">
        <f>SUM(C134:C136)</f>
        <v>930600</v>
      </c>
      <c r="D137" s="149"/>
      <c r="E137" s="164">
        <f>SUM(E134:E136)</f>
        <v>1097470</v>
      </c>
      <c r="F137" s="164">
        <f>SUM(F134:F136)</f>
        <v>1207217</v>
      </c>
      <c r="G137" s="115"/>
      <c r="I137" s="115"/>
      <c r="J137" s="115"/>
      <c r="K137" s="116"/>
      <c r="L137" s="115"/>
    </row>
    <row r="138" spans="2:12" ht="12.75">
      <c r="B138" s="120"/>
      <c r="C138" s="126"/>
      <c r="D138" s="126"/>
      <c r="E138" s="126"/>
      <c r="F138" s="127"/>
      <c r="G138" s="115"/>
      <c r="H138" s="116"/>
      <c r="I138" s="115"/>
      <c r="J138" s="115"/>
      <c r="K138" s="116"/>
      <c r="L138" s="115"/>
    </row>
    <row r="139" spans="2:12" ht="13.5" thickBot="1">
      <c r="B139" s="120" t="s">
        <v>29</v>
      </c>
      <c r="C139" s="126"/>
      <c r="D139" s="126"/>
      <c r="E139" s="126"/>
      <c r="F139" s="127"/>
      <c r="G139" s="115"/>
      <c r="H139" s="116"/>
      <c r="I139" s="115"/>
      <c r="J139" s="115"/>
      <c r="K139" s="116"/>
      <c r="L139" s="115"/>
    </row>
    <row r="140" spans="2:12" ht="12.75">
      <c r="B140" s="157" t="s">
        <v>25</v>
      </c>
      <c r="C140" s="154">
        <f>F97</f>
        <v>360000</v>
      </c>
      <c r="D140" s="153"/>
      <c r="E140" s="154">
        <f>I97</f>
        <v>396000</v>
      </c>
      <c r="F140" s="154">
        <f>L97</f>
        <v>435600.00000000006</v>
      </c>
      <c r="G140" s="31"/>
      <c r="H140" s="116"/>
      <c r="I140" s="116"/>
      <c r="J140" s="31"/>
      <c r="K140" s="116"/>
      <c r="L140" s="116"/>
    </row>
    <row r="141" spans="2:12" ht="12.75" thickBot="1">
      <c r="B141" s="158" t="s">
        <v>26</v>
      </c>
      <c r="C141" s="155">
        <f>F114</f>
        <v>222000</v>
      </c>
      <c r="D141" s="118"/>
      <c r="E141" s="155">
        <f>I114</f>
        <v>244200</v>
      </c>
      <c r="F141" s="147">
        <f>L114</f>
        <v>268620</v>
      </c>
      <c r="G141" s="116"/>
      <c r="H141" s="116"/>
      <c r="I141" s="116"/>
      <c r="J141" s="116"/>
      <c r="K141" s="116"/>
      <c r="L141" s="116"/>
    </row>
    <row r="142" spans="2:6" ht="13.5" thickBot="1">
      <c r="B142" s="122" t="s">
        <v>1</v>
      </c>
      <c r="C142" s="164">
        <f>SUM(C140:C141)</f>
        <v>582000</v>
      </c>
      <c r="D142" s="159"/>
      <c r="E142" s="164">
        <f>SUM(E140:E141)</f>
        <v>640200</v>
      </c>
      <c r="F142" s="164">
        <f>SUM(F140:F141)</f>
        <v>704220</v>
      </c>
    </row>
    <row r="143" spans="3:6" ht="12.75" thickBot="1">
      <c r="C143" s="128"/>
      <c r="D143" s="128"/>
      <c r="E143" s="128"/>
      <c r="F143" s="128"/>
    </row>
    <row r="144" spans="2:6" ht="13.5" thickBot="1">
      <c r="B144" s="160" t="s">
        <v>2</v>
      </c>
      <c r="C144" s="164">
        <f>C131+C137+C142</f>
        <v>2518150</v>
      </c>
      <c r="D144" s="149"/>
      <c r="E144" s="164">
        <f>E131+E137+E142</f>
        <v>2896410</v>
      </c>
      <c r="F144" s="165">
        <f>F131+F137+F142</f>
        <v>3186051</v>
      </c>
    </row>
    <row r="146" ht="12.75" thickBot="1"/>
    <row r="147" spans="2:3" ht="13.5" thickBot="1">
      <c r="B147" s="161" t="s">
        <v>3</v>
      </c>
      <c r="C147" s="166">
        <f>C121</f>
        <v>1300000</v>
      </c>
    </row>
  </sheetData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Bablu Ganguly</cp:lastModifiedBy>
  <cp:lastPrinted>2008-09-11T18:05:04Z</cp:lastPrinted>
  <dcterms:created xsi:type="dcterms:W3CDTF">2002-12-31T22:35:06Z</dcterms:created>
  <dcterms:modified xsi:type="dcterms:W3CDTF">2009-05-28T13:10:16Z</dcterms:modified>
  <cp:category/>
  <cp:version/>
  <cp:contentType/>
  <cp:contentStatus/>
</cp:coreProperties>
</file>