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<sst xmlns="http://schemas.openxmlformats.org/spreadsheetml/2006/main" count="93" uniqueCount="44">
  <si>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Total Schooling Cost</t>
  </si>
  <si>
    <t>Total of other costs</t>
  </si>
  <si>
    <t>Schooling cost per child p.a.</t>
  </si>
  <si>
    <t>Other costs per child p.a.</t>
  </si>
  <si>
    <t xml:space="preserve">Total </t>
  </si>
  <si>
    <t>Avg. Cost per child</t>
  </si>
  <si>
    <t>Amount p.m (Rs.)</t>
  </si>
  <si>
    <t>Amount p.a (Rs.)</t>
  </si>
  <si>
    <t>Unit</t>
  </si>
  <si>
    <t>No. Units</t>
  </si>
  <si>
    <t>Per Teacher</t>
  </si>
  <si>
    <t>Per School</t>
  </si>
  <si>
    <t>Per Person</t>
  </si>
  <si>
    <t>Per Child</t>
  </si>
  <si>
    <t>Timbaktu Badi</t>
  </si>
  <si>
    <t>Prakruthi Badi</t>
  </si>
  <si>
    <t>Budget Item</t>
  </si>
  <si>
    <t>Schooling Costs (Salaries of Staff, Maintenance of Facilites etc.)</t>
  </si>
  <si>
    <t>Other Costs (nutrition, healthcare, educational materials etc.):</t>
  </si>
  <si>
    <t xml:space="preserve">FINANCIAL REQUIREMENT  FOR PRAKRUTHI BADI AND TIMBAKTU BADI </t>
  </si>
  <si>
    <t>Total</t>
  </si>
  <si>
    <t>Schooling + Other Costs</t>
  </si>
  <si>
    <t>1. Salaries &amp; Wages</t>
  </si>
  <si>
    <t>1.1 In-charges of schools</t>
  </si>
  <si>
    <t>1.2 Academics</t>
  </si>
  <si>
    <t xml:space="preserve">1.3 Arts, Crafts and Wardening </t>
  </si>
  <si>
    <t>1.4 Watchmen</t>
  </si>
  <si>
    <t>2. Teachers' Training</t>
  </si>
  <si>
    <t>3. Staff Travel</t>
  </si>
  <si>
    <t>4. Electricity</t>
  </si>
  <si>
    <t>5. Telephone, Internet, Postage</t>
  </si>
  <si>
    <t>6. Maintenance of facilities</t>
  </si>
  <si>
    <t>1. Salaries - Cooks</t>
  </si>
  <si>
    <t>2. Food for children (11 months)</t>
  </si>
  <si>
    <t>3. Healthcare (11 months)</t>
  </si>
  <si>
    <t>4. Education Materials (11 months)</t>
  </si>
  <si>
    <t>5. Skill Training (11 months)</t>
  </si>
  <si>
    <t>6. Cultural Training (11 months)</t>
  </si>
  <si>
    <t>7. Games &amp; Sports (11 months)</t>
  </si>
  <si>
    <t>8. Children's Travel (11 months)</t>
  </si>
  <si>
    <t>9. Celebration of festivals (11 months)</t>
  </si>
  <si>
    <t>Total Cost of the Programme:</t>
  </si>
  <si>
    <t>Administrative Overheads - 8%</t>
  </si>
  <si>
    <t>FOR THE YEAR 2008/2009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</si>
</sst>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 quotePrefix="1">
      <alignment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5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165" fontId="4" fillId="4" borderId="18" xfId="15" applyNumberFormat="1" applyFont="1" applyFill="1" applyBorder="1" applyAlignment="1">
      <alignment/>
    </xf>
    <xf numFmtId="0" fontId="4" fillId="4" borderId="18" xfId="0" applyFont="1" applyFill="1" applyBorder="1" applyAlignment="1">
      <alignment/>
    </xf>
    <xf numFmtId="165" fontId="0" fillId="4" borderId="18" xfId="15" applyNumberFormat="1" applyFill="1" applyBorder="1" applyAlignment="1">
      <alignment/>
    </xf>
    <xf numFmtId="165" fontId="4" fillId="4" borderId="19" xfId="15" applyNumberFormat="1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0" fillId="5" borderId="12" xfId="0" applyFill="1" applyBorder="1" applyAlignment="1">
      <alignment/>
    </xf>
    <xf numFmtId="165" fontId="4" fillId="5" borderId="12" xfId="15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165" fontId="0" fillId="5" borderId="12" xfId="15" applyNumberFormat="1" applyFill="1" applyBorder="1" applyAlignment="1">
      <alignment/>
    </xf>
    <xf numFmtId="165" fontId="4" fillId="5" borderId="13" xfId="15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165" fontId="0" fillId="4" borderId="12" xfId="15" applyNumberFormat="1" applyFill="1" applyBorder="1" applyAlignment="1">
      <alignment/>
    </xf>
    <xf numFmtId="165" fontId="4" fillId="4" borderId="12" xfId="15" applyNumberFormat="1" applyFont="1" applyFill="1" applyBorder="1" applyAlignment="1">
      <alignment/>
    </xf>
    <xf numFmtId="165" fontId="4" fillId="4" borderId="13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0" fillId="0" borderId="1" xfId="0" applyNumberFormat="1" applyBorder="1" applyAlignment="1">
      <alignment/>
    </xf>
    <xf numFmtId="0" fontId="4" fillId="0" borderId="3" xfId="0" applyFont="1" applyBorder="1" applyAlignment="1">
      <alignment/>
    </xf>
    <xf numFmtId="0" fontId="4" fillId="4" borderId="3" xfId="0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4" borderId="14" xfId="15" applyNumberFormat="1" applyFill="1" applyBorder="1" applyAlignment="1">
      <alignment/>
    </xf>
    <xf numFmtId="0" fontId="4" fillId="0" borderId="3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4" xfId="15" applyNumberFormat="1" applyFill="1" applyBorder="1" applyAlignment="1">
      <alignment/>
    </xf>
    <xf numFmtId="0" fontId="4" fillId="5" borderId="6" xfId="0" applyFont="1" applyFill="1" applyBorder="1" applyAlignment="1">
      <alignment/>
    </xf>
    <xf numFmtId="165" fontId="4" fillId="5" borderId="2" xfId="15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65" fontId="0" fillId="0" borderId="23" xfId="15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4" fillId="5" borderId="15" xfId="15" applyNumberFormat="1" applyFont="1" applyFill="1" applyBorder="1" applyAlignment="1">
      <alignment/>
    </xf>
    <xf numFmtId="0" fontId="4" fillId="3" borderId="2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4" fillId="5" borderId="2" xfId="15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B2" sqref="B2:J2"/>
    </sheetView>
  </sheetViews>
  <sheetFormatPr defaultColWidth="9.140625" defaultRowHeight="12.75"/>
  <cols>
    <col min="1" max="1" width="3.7109375" style="0" customWidth="1"/>
    <col min="2" max="2" width="32.57421875" style="0" customWidth="1"/>
    <col min="3" max="3" width="11.00390625" style="0" customWidth="1"/>
    <col min="4" max="4" width="5.140625" style="0" customWidth="1"/>
    <col min="5" max="5" width="13.28125" style="0" customWidth="1"/>
    <col min="6" max="6" width="11.28125" style="0" bestFit="1" customWidth="1"/>
    <col min="7" max="7" width="11.00390625" style="0" bestFit="1" customWidth="1"/>
    <col min="8" max="8" width="5.7109375" style="0" customWidth="1"/>
    <col min="9" max="9" width="9.28125" style="0" bestFit="1" customWidth="1"/>
    <col min="10" max="10" width="12.140625" style="0" bestFit="1" customWidth="1"/>
  </cols>
  <sheetData>
    <row r="1" spans="2:10" ht="18">
      <c r="B1" s="79" t="s">
        <v>19</v>
      </c>
      <c r="C1" s="79"/>
      <c r="D1" s="79"/>
      <c r="E1" s="79"/>
      <c r="F1" s="79"/>
      <c r="G1" s="79"/>
      <c r="H1" s="79"/>
      <c r="I1" s="79"/>
      <c r="J1" s="79"/>
    </row>
    <row r="2" spans="2:10" ht="18">
      <c r="B2" s="79" t="s">
        <v>43</v>
      </c>
      <c r="C2" s="79"/>
      <c r="D2" s="79"/>
      <c r="E2" s="79"/>
      <c r="F2" s="79"/>
      <c r="G2" s="79"/>
      <c r="H2" s="79"/>
      <c r="I2" s="79"/>
      <c r="J2" s="79"/>
    </row>
    <row r="4" spans="1:5" ht="13.5" thickBot="1">
      <c r="A4" s="1">
        <v>1</v>
      </c>
      <c r="B4" s="1" t="s">
        <v>17</v>
      </c>
      <c r="C4" s="62"/>
      <c r="D4" s="62"/>
      <c r="E4" s="62"/>
    </row>
    <row r="5" spans="2:10" ht="13.5" thickBot="1">
      <c r="B5" s="12"/>
      <c r="C5" s="12"/>
      <c r="D5" s="13" t="s">
        <v>15</v>
      </c>
      <c r="E5" s="13"/>
      <c r="F5" s="14"/>
      <c r="G5" s="12"/>
      <c r="H5" s="13" t="s">
        <v>14</v>
      </c>
      <c r="I5" s="13"/>
      <c r="J5" s="14"/>
    </row>
    <row r="6" spans="2:10" ht="38.25">
      <c r="B6" s="65" t="s">
        <v>16</v>
      </c>
      <c r="C6" s="66" t="s">
        <v>8</v>
      </c>
      <c r="D6" s="67" t="s">
        <v>9</v>
      </c>
      <c r="E6" s="67" t="s">
        <v>6</v>
      </c>
      <c r="F6" s="68" t="s">
        <v>7</v>
      </c>
      <c r="G6" s="66" t="s">
        <v>8</v>
      </c>
      <c r="H6" s="67" t="s">
        <v>9</v>
      </c>
      <c r="I6" s="67" t="s">
        <v>6</v>
      </c>
      <c r="J6" s="68" t="s">
        <v>7</v>
      </c>
    </row>
    <row r="7" spans="2:10" ht="12.75">
      <c r="B7" s="71" t="s">
        <v>22</v>
      </c>
      <c r="C7" s="69"/>
      <c r="D7" s="70"/>
      <c r="E7" s="70"/>
      <c r="F7" s="70"/>
      <c r="G7" s="69"/>
      <c r="H7" s="70"/>
      <c r="I7" s="70"/>
      <c r="J7" s="72"/>
    </row>
    <row r="8" spans="2:10" ht="12.75">
      <c r="B8" s="5" t="s">
        <v>23</v>
      </c>
      <c r="C8" s="3" t="s">
        <v>12</v>
      </c>
      <c r="D8" s="3">
        <v>1</v>
      </c>
      <c r="E8" s="19">
        <v>8000</v>
      </c>
      <c r="F8" s="19">
        <f>D8*E8*12</f>
        <v>96000</v>
      </c>
      <c r="G8" s="3" t="s">
        <v>12</v>
      </c>
      <c r="H8" s="3">
        <v>1</v>
      </c>
      <c r="I8" s="19">
        <v>8000</v>
      </c>
      <c r="J8" s="21">
        <f>H8*I8*12</f>
        <v>96000</v>
      </c>
    </row>
    <row r="9" spans="2:10" ht="12.75">
      <c r="B9" s="9" t="s">
        <v>24</v>
      </c>
      <c r="C9" s="6" t="s">
        <v>12</v>
      </c>
      <c r="D9" s="3">
        <v>6</v>
      </c>
      <c r="E9" s="19">
        <v>4500</v>
      </c>
      <c r="F9" s="21">
        <f aca="true" t="shared" si="0" ref="F9:F16">D9*E9*12</f>
        <v>324000</v>
      </c>
      <c r="G9" s="6" t="s">
        <v>12</v>
      </c>
      <c r="H9" s="3">
        <v>2</v>
      </c>
      <c r="I9" s="19">
        <v>4500</v>
      </c>
      <c r="J9" s="21">
        <f aca="true" t="shared" si="1" ref="J9:J16">H9*I9*12</f>
        <v>108000</v>
      </c>
    </row>
    <row r="10" spans="2:10" ht="12.75">
      <c r="B10" s="9" t="s">
        <v>25</v>
      </c>
      <c r="C10" s="6" t="s">
        <v>12</v>
      </c>
      <c r="D10" s="3">
        <v>1</v>
      </c>
      <c r="E10" s="19">
        <v>4500</v>
      </c>
      <c r="F10" s="21">
        <f t="shared" si="0"/>
        <v>54000</v>
      </c>
      <c r="G10" s="6" t="s">
        <v>12</v>
      </c>
      <c r="H10" s="3">
        <v>1</v>
      </c>
      <c r="I10" s="19">
        <v>4500</v>
      </c>
      <c r="J10" s="21">
        <f t="shared" si="1"/>
        <v>54000</v>
      </c>
    </row>
    <row r="11" spans="2:10" ht="12.75">
      <c r="B11" s="9" t="s">
        <v>26</v>
      </c>
      <c r="C11" s="6" t="s">
        <v>12</v>
      </c>
      <c r="D11" s="3">
        <v>1</v>
      </c>
      <c r="E11" s="19">
        <v>1500</v>
      </c>
      <c r="F11" s="21">
        <f t="shared" si="0"/>
        <v>18000</v>
      </c>
      <c r="G11" s="6" t="s">
        <v>12</v>
      </c>
      <c r="H11" s="3">
        <v>0</v>
      </c>
      <c r="I11" s="19">
        <v>0</v>
      </c>
      <c r="J11" s="21">
        <f t="shared" si="1"/>
        <v>0</v>
      </c>
    </row>
    <row r="12" spans="2:10" ht="12.75">
      <c r="B12" s="58" t="s">
        <v>27</v>
      </c>
      <c r="C12" s="5" t="s">
        <v>10</v>
      </c>
      <c r="D12" s="3">
        <v>8</v>
      </c>
      <c r="E12" s="19">
        <v>300</v>
      </c>
      <c r="F12" s="21">
        <f t="shared" si="0"/>
        <v>28800</v>
      </c>
      <c r="G12" s="5" t="s">
        <v>10</v>
      </c>
      <c r="H12" s="3">
        <v>4</v>
      </c>
      <c r="I12" s="19">
        <v>300</v>
      </c>
      <c r="J12" s="21">
        <f t="shared" si="1"/>
        <v>14400</v>
      </c>
    </row>
    <row r="13" spans="2:10" ht="12.75">
      <c r="B13" s="58" t="s">
        <v>28</v>
      </c>
      <c r="C13" s="5" t="s">
        <v>10</v>
      </c>
      <c r="D13" s="3">
        <v>8</v>
      </c>
      <c r="E13" s="19">
        <v>200</v>
      </c>
      <c r="F13" s="21">
        <f t="shared" si="0"/>
        <v>19200</v>
      </c>
      <c r="G13" s="5" t="s">
        <v>10</v>
      </c>
      <c r="H13" s="3">
        <v>4</v>
      </c>
      <c r="I13" s="19">
        <v>200</v>
      </c>
      <c r="J13" s="21">
        <f t="shared" si="1"/>
        <v>9600</v>
      </c>
    </row>
    <row r="14" spans="2:10" ht="12.75">
      <c r="B14" s="58" t="s">
        <v>29</v>
      </c>
      <c r="C14" s="5" t="s">
        <v>11</v>
      </c>
      <c r="D14" s="3">
        <v>1</v>
      </c>
      <c r="E14" s="19">
        <v>200</v>
      </c>
      <c r="F14" s="21">
        <f t="shared" si="0"/>
        <v>2400</v>
      </c>
      <c r="G14" s="5" t="s">
        <v>11</v>
      </c>
      <c r="H14" s="3">
        <v>1</v>
      </c>
      <c r="I14" s="19">
        <v>1000</v>
      </c>
      <c r="J14" s="21">
        <f t="shared" si="1"/>
        <v>12000</v>
      </c>
    </row>
    <row r="15" spans="2:10" ht="12.75">
      <c r="B15" s="58" t="s">
        <v>30</v>
      </c>
      <c r="C15" s="5" t="s">
        <v>11</v>
      </c>
      <c r="D15" s="3">
        <v>1</v>
      </c>
      <c r="E15" s="19">
        <v>500</v>
      </c>
      <c r="F15" s="21">
        <f t="shared" si="0"/>
        <v>6000</v>
      </c>
      <c r="G15" s="5" t="s">
        <v>11</v>
      </c>
      <c r="H15" s="10">
        <v>0</v>
      </c>
      <c r="I15" s="19">
        <v>0</v>
      </c>
      <c r="J15" s="21">
        <f t="shared" si="1"/>
        <v>0</v>
      </c>
    </row>
    <row r="16" spans="2:10" ht="13.5" thickBot="1">
      <c r="B16" s="59" t="s">
        <v>31</v>
      </c>
      <c r="C16" s="8" t="s">
        <v>11</v>
      </c>
      <c r="D16" s="4">
        <v>1</v>
      </c>
      <c r="E16" s="20">
        <v>2000</v>
      </c>
      <c r="F16" s="22">
        <f t="shared" si="0"/>
        <v>24000</v>
      </c>
      <c r="G16" s="8" t="s">
        <v>11</v>
      </c>
      <c r="H16" s="4">
        <v>1</v>
      </c>
      <c r="I16" s="20">
        <v>2000</v>
      </c>
      <c r="J16" s="22">
        <f t="shared" si="1"/>
        <v>24000</v>
      </c>
    </row>
    <row r="17" spans="2:10" ht="13.5" thickBot="1">
      <c r="B17" s="24" t="s">
        <v>0</v>
      </c>
      <c r="C17" s="25"/>
      <c r="D17" s="26"/>
      <c r="E17" s="26"/>
      <c r="F17" s="27">
        <f>SUM(F8:F16)</f>
        <v>572400</v>
      </c>
      <c r="G17" s="28"/>
      <c r="H17" s="26"/>
      <c r="I17" s="29"/>
      <c r="J17" s="30">
        <f>SUM(J8:J16)</f>
        <v>318000</v>
      </c>
    </row>
    <row r="18" spans="2:10" ht="13.5" thickBot="1">
      <c r="B18" s="31" t="s">
        <v>2</v>
      </c>
      <c r="C18" s="32"/>
      <c r="D18" s="33"/>
      <c r="E18" s="33"/>
      <c r="F18" s="34">
        <f>F17/D24</f>
        <v>5724</v>
      </c>
      <c r="G18" s="35"/>
      <c r="H18" s="33"/>
      <c r="I18" s="36"/>
      <c r="J18" s="37">
        <f>J17/H24</f>
        <v>4542.857142857143</v>
      </c>
    </row>
    <row r="19" spans="2:10" ht="12.75">
      <c r="B19" s="44"/>
      <c r="C19" s="44"/>
      <c r="D19" s="2"/>
      <c r="E19" s="2"/>
      <c r="F19" s="44"/>
      <c r="G19" s="44"/>
      <c r="H19" s="2"/>
      <c r="I19" s="2"/>
      <c r="J19" s="44"/>
    </row>
    <row r="20" spans="1:10" ht="13.5" thickBot="1">
      <c r="A20" s="1">
        <v>2</v>
      </c>
      <c r="B20" s="44" t="s">
        <v>18</v>
      </c>
      <c r="C20" s="44"/>
      <c r="D20" s="63"/>
      <c r="E20" s="63"/>
      <c r="F20" s="44"/>
      <c r="G20" s="44"/>
      <c r="H20" s="2"/>
      <c r="I20" s="2"/>
      <c r="J20" s="44"/>
    </row>
    <row r="21" spans="2:10" ht="13.5" thickBot="1">
      <c r="B21" s="12"/>
      <c r="C21" s="12"/>
      <c r="D21" s="13" t="s">
        <v>15</v>
      </c>
      <c r="E21" s="13"/>
      <c r="F21" s="14"/>
      <c r="G21" s="12"/>
      <c r="H21" s="13" t="s">
        <v>14</v>
      </c>
      <c r="I21" s="13"/>
      <c r="J21" s="14"/>
    </row>
    <row r="22" spans="2:10" ht="39" thickBot="1">
      <c r="B22" s="15" t="s">
        <v>16</v>
      </c>
      <c r="C22" s="16" t="s">
        <v>8</v>
      </c>
      <c r="D22" s="17" t="s">
        <v>9</v>
      </c>
      <c r="E22" s="17" t="s">
        <v>6</v>
      </c>
      <c r="F22" s="18" t="s">
        <v>7</v>
      </c>
      <c r="G22" s="16" t="s">
        <v>8</v>
      </c>
      <c r="H22" s="17" t="s">
        <v>9</v>
      </c>
      <c r="I22" s="17" t="s">
        <v>6</v>
      </c>
      <c r="J22" s="18" t="s">
        <v>7</v>
      </c>
    </row>
    <row r="23" spans="2:10" ht="12.75">
      <c r="B23" s="5" t="s">
        <v>32</v>
      </c>
      <c r="C23" s="3" t="s">
        <v>12</v>
      </c>
      <c r="D23" s="3">
        <v>2</v>
      </c>
      <c r="E23" s="19">
        <v>2000</v>
      </c>
      <c r="F23" s="19">
        <f>D23*E23*12</f>
        <v>48000</v>
      </c>
      <c r="G23" s="3" t="s">
        <v>12</v>
      </c>
      <c r="H23" s="3">
        <v>2</v>
      </c>
      <c r="I23" s="19">
        <v>2000</v>
      </c>
      <c r="J23" s="21">
        <f>H23*I23*12</f>
        <v>48000</v>
      </c>
    </row>
    <row r="24" spans="2:10" ht="12.75">
      <c r="B24" s="5" t="s">
        <v>33</v>
      </c>
      <c r="C24" s="3" t="s">
        <v>13</v>
      </c>
      <c r="D24" s="3">
        <v>100</v>
      </c>
      <c r="E24" s="19">
        <v>180</v>
      </c>
      <c r="F24" s="19">
        <f>D24*E24*11</f>
        <v>198000</v>
      </c>
      <c r="G24" s="3" t="s">
        <v>13</v>
      </c>
      <c r="H24" s="3">
        <v>70</v>
      </c>
      <c r="I24" s="19">
        <v>500</v>
      </c>
      <c r="J24" s="21">
        <f>H24*I24*11</f>
        <v>385000</v>
      </c>
    </row>
    <row r="25" spans="2:10" ht="12.75">
      <c r="B25" s="5" t="s">
        <v>34</v>
      </c>
      <c r="C25" s="3" t="s">
        <v>13</v>
      </c>
      <c r="D25" s="3">
        <v>100</v>
      </c>
      <c r="E25" s="19">
        <v>10</v>
      </c>
      <c r="F25" s="19">
        <f aca="true" t="shared" si="2" ref="F25:F31">D25*E25*11</f>
        <v>11000</v>
      </c>
      <c r="G25" s="3" t="s">
        <v>13</v>
      </c>
      <c r="H25" s="3">
        <v>70</v>
      </c>
      <c r="I25" s="19">
        <v>30</v>
      </c>
      <c r="J25" s="21">
        <f aca="true" t="shared" si="3" ref="J25:J31">H25*I25*11</f>
        <v>23100</v>
      </c>
    </row>
    <row r="26" spans="2:10" ht="12.75">
      <c r="B26" s="5" t="s">
        <v>35</v>
      </c>
      <c r="C26" s="3" t="s">
        <v>13</v>
      </c>
      <c r="D26" s="3">
        <v>100</v>
      </c>
      <c r="E26" s="19">
        <v>20</v>
      </c>
      <c r="F26" s="19">
        <f t="shared" si="2"/>
        <v>22000</v>
      </c>
      <c r="G26" s="3" t="s">
        <v>13</v>
      </c>
      <c r="H26" s="3">
        <v>70</v>
      </c>
      <c r="I26" s="19">
        <v>20</v>
      </c>
      <c r="J26" s="21">
        <f t="shared" si="3"/>
        <v>15400</v>
      </c>
    </row>
    <row r="27" spans="2:10" ht="12.75">
      <c r="B27" s="5" t="s">
        <v>36</v>
      </c>
      <c r="C27" s="3" t="s">
        <v>13</v>
      </c>
      <c r="D27" s="3">
        <v>100</v>
      </c>
      <c r="E27" s="19">
        <v>10</v>
      </c>
      <c r="F27" s="19">
        <f t="shared" si="2"/>
        <v>11000</v>
      </c>
      <c r="G27" s="3" t="s">
        <v>13</v>
      </c>
      <c r="H27" s="3">
        <v>70</v>
      </c>
      <c r="I27" s="19">
        <v>10</v>
      </c>
      <c r="J27" s="21">
        <f t="shared" si="3"/>
        <v>7700</v>
      </c>
    </row>
    <row r="28" spans="2:10" ht="12.75">
      <c r="B28" s="5" t="s">
        <v>37</v>
      </c>
      <c r="C28" s="3" t="s">
        <v>13</v>
      </c>
      <c r="D28" s="3">
        <v>100</v>
      </c>
      <c r="E28" s="19">
        <v>10</v>
      </c>
      <c r="F28" s="19">
        <f t="shared" si="2"/>
        <v>11000</v>
      </c>
      <c r="G28" s="3" t="s">
        <v>13</v>
      </c>
      <c r="H28" s="3">
        <v>70</v>
      </c>
      <c r="I28" s="19">
        <v>10</v>
      </c>
      <c r="J28" s="21">
        <f t="shared" si="3"/>
        <v>7700</v>
      </c>
    </row>
    <row r="29" spans="2:10" ht="12.75">
      <c r="B29" s="5" t="s">
        <v>38</v>
      </c>
      <c r="C29" s="3" t="s">
        <v>13</v>
      </c>
      <c r="D29" s="3">
        <v>100</v>
      </c>
      <c r="E29" s="19">
        <v>10</v>
      </c>
      <c r="F29" s="19">
        <f t="shared" si="2"/>
        <v>11000</v>
      </c>
      <c r="G29" s="3" t="s">
        <v>13</v>
      </c>
      <c r="H29" s="3">
        <v>70</v>
      </c>
      <c r="I29" s="19">
        <v>10</v>
      </c>
      <c r="J29" s="21">
        <f t="shared" si="3"/>
        <v>7700</v>
      </c>
    </row>
    <row r="30" spans="2:10" ht="12.75">
      <c r="B30" s="5" t="s">
        <v>39</v>
      </c>
      <c r="C30" s="3" t="s">
        <v>13</v>
      </c>
      <c r="D30" s="3">
        <v>100</v>
      </c>
      <c r="E30" s="19">
        <v>20</v>
      </c>
      <c r="F30" s="19">
        <f t="shared" si="2"/>
        <v>22000</v>
      </c>
      <c r="G30" s="3" t="s">
        <v>13</v>
      </c>
      <c r="H30" s="3">
        <v>70</v>
      </c>
      <c r="I30" s="19">
        <v>20</v>
      </c>
      <c r="J30" s="21">
        <f t="shared" si="3"/>
        <v>15400</v>
      </c>
    </row>
    <row r="31" spans="2:10" ht="13.5" thickBot="1">
      <c r="B31" s="60" t="s">
        <v>40</v>
      </c>
      <c r="C31" s="7" t="s">
        <v>13</v>
      </c>
      <c r="D31" s="3">
        <v>100</v>
      </c>
      <c r="E31" s="23">
        <v>10</v>
      </c>
      <c r="F31" s="23">
        <f t="shared" si="2"/>
        <v>11000</v>
      </c>
      <c r="G31" s="7" t="s">
        <v>13</v>
      </c>
      <c r="H31" s="3">
        <v>70</v>
      </c>
      <c r="I31" s="23">
        <v>10</v>
      </c>
      <c r="J31" s="61">
        <f t="shared" si="3"/>
        <v>7700</v>
      </c>
    </row>
    <row r="32" spans="2:10" ht="13.5" thickBot="1">
      <c r="B32" s="38" t="s">
        <v>1</v>
      </c>
      <c r="C32" s="39"/>
      <c r="D32" s="40"/>
      <c r="E32" s="41"/>
      <c r="F32" s="42">
        <f>SUM(F23:F31)</f>
        <v>345000</v>
      </c>
      <c r="G32" s="39"/>
      <c r="H32" s="40"/>
      <c r="I32" s="41"/>
      <c r="J32" s="43">
        <f>SUM(J23:J31)</f>
        <v>517700</v>
      </c>
    </row>
    <row r="33" spans="2:10" ht="13.5" thickBot="1">
      <c r="B33" s="31" t="s">
        <v>3</v>
      </c>
      <c r="C33" s="35"/>
      <c r="D33" s="33"/>
      <c r="E33" s="36"/>
      <c r="F33" s="34">
        <f>F32/D24</f>
        <v>3450</v>
      </c>
      <c r="G33" s="35"/>
      <c r="H33" s="33"/>
      <c r="I33" s="36"/>
      <c r="J33" s="37">
        <f>J32/H24</f>
        <v>7395.714285714285</v>
      </c>
    </row>
    <row r="34" spans="2:10" ht="12.75">
      <c r="B34" s="1"/>
      <c r="C34" s="1"/>
      <c r="F34" s="1"/>
      <c r="G34" s="1"/>
      <c r="J34" s="1"/>
    </row>
    <row r="35" spans="1:10" ht="13.5" thickBot="1">
      <c r="A35" s="1">
        <v>3</v>
      </c>
      <c r="B35" s="1" t="s">
        <v>41</v>
      </c>
      <c r="C35" s="1"/>
      <c r="F35" s="1"/>
      <c r="G35" s="1"/>
      <c r="J35" s="1"/>
    </row>
    <row r="36" spans="2:10" s="11" customFormat="1" ht="12.75">
      <c r="B36" s="73"/>
      <c r="C36" s="78" t="s">
        <v>15</v>
      </c>
      <c r="D36" s="78"/>
      <c r="E36" s="74" t="s">
        <v>14</v>
      </c>
      <c r="F36" s="75" t="s">
        <v>20</v>
      </c>
      <c r="G36" s="47"/>
      <c r="J36" s="47"/>
    </row>
    <row r="37" spans="2:9" ht="12.75">
      <c r="B37" s="53" t="s">
        <v>21</v>
      </c>
      <c r="C37" s="80">
        <f>F17+F32</f>
        <v>917400</v>
      </c>
      <c r="D37" s="80"/>
      <c r="E37" s="54">
        <f>J17+J32</f>
        <v>835700</v>
      </c>
      <c r="F37" s="55">
        <f>C37+E37</f>
        <v>1753100</v>
      </c>
      <c r="G37" s="2"/>
      <c r="H37" s="2"/>
      <c r="I37" s="2"/>
    </row>
    <row r="38" spans="2:9" ht="12.75">
      <c r="B38" s="49" t="s">
        <v>42</v>
      </c>
      <c r="C38" s="81">
        <f>C37*8%</f>
        <v>73392</v>
      </c>
      <c r="D38" s="81"/>
      <c r="E38" s="48">
        <f>E37*8%</f>
        <v>66856</v>
      </c>
      <c r="F38" s="21">
        <f>C38+E38</f>
        <v>140248</v>
      </c>
      <c r="G38" s="2"/>
      <c r="H38" s="2"/>
      <c r="I38" s="2"/>
    </row>
    <row r="39" spans="2:9" ht="12.75">
      <c r="B39" s="50" t="s">
        <v>4</v>
      </c>
      <c r="C39" s="76">
        <f>SUM(C37:C38)</f>
        <v>990792</v>
      </c>
      <c r="D39" s="76"/>
      <c r="E39" s="51">
        <f>SUM(E37:E38)</f>
        <v>902556</v>
      </c>
      <c r="F39" s="52">
        <f>C39+E39</f>
        <v>1893348</v>
      </c>
      <c r="G39" s="2"/>
      <c r="H39" s="2"/>
      <c r="I39" s="2"/>
    </row>
    <row r="40" spans="2:9" ht="13.5" thickBot="1">
      <c r="B40" s="56" t="s">
        <v>5</v>
      </c>
      <c r="C40" s="77">
        <f>C39/D24</f>
        <v>9907.92</v>
      </c>
      <c r="D40" s="77"/>
      <c r="E40" s="57">
        <f>E39/H24</f>
        <v>12893.657142857142</v>
      </c>
      <c r="F40" s="64">
        <f>(F39)/(D24+H24)</f>
        <v>11137.341176470589</v>
      </c>
      <c r="G40" s="46"/>
      <c r="H40" s="46"/>
      <c r="I40" s="46"/>
    </row>
    <row r="41" ht="12.75">
      <c r="F41" s="45"/>
    </row>
  </sheetData>
  <mergeCells count="7">
    <mergeCell ref="C39:D39"/>
    <mergeCell ref="C40:D40"/>
    <mergeCell ref="C36:D36"/>
    <mergeCell ref="B1:J1"/>
    <mergeCell ref="B2:J2"/>
    <mergeCell ref="C37:D37"/>
    <mergeCell ref="C38:D38"/>
  </mergeCells>
  <printOptions/>
  <pageMargins left="0.75" right="0.75" top="0.22" bottom="0.21" header="0.17" footer="0.1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Bablu Ganguly</cp:lastModifiedBy>
  <cp:lastPrinted>2008-02-26T12:59:27Z</cp:lastPrinted>
  <dcterms:created xsi:type="dcterms:W3CDTF">1996-10-14T23:33:28Z</dcterms:created>
  <dcterms:modified xsi:type="dcterms:W3CDTF">2008-05-05T12:15:28Z</dcterms:modified>
  <cp:category/>
  <cp:version/>
  <cp:contentType/>
  <cp:contentStatus/>
</cp:coreProperties>
</file>