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090" windowHeight="9300" activeTab="0"/>
  </bookViews>
  <sheets>
    <sheet name="Budget discussion 2007-08" sheetId="1" r:id="rId1"/>
    <sheet name="Approved budget 2007-08" sheetId="2" r:id="rId2"/>
    <sheet name="Sheet3" sheetId="3" r:id="rId3"/>
  </sheets>
  <definedNames/>
  <calcPr fullCalcOnLoad="1"/>
</workbook>
</file>

<file path=xl/sharedStrings.xml><?xml version="1.0" encoding="utf-8"?>
<sst xmlns="http://schemas.openxmlformats.org/spreadsheetml/2006/main" count="150" uniqueCount="97">
  <si>
    <t>Revised Budget – Yedlapur Pre- Primary Center only</t>
  </si>
  <si>
    <t>Budget Request for the Pre Primary Center Project</t>
  </si>
  <si>
    <t>Sl,NO.</t>
  </si>
  <si>
    <t>Items</t>
  </si>
  <si>
    <t>Break of Expenses</t>
  </si>
  <si>
    <t>A.</t>
  </si>
  <si>
    <t>Boarding &amp; Lodging</t>
  </si>
  <si>
    <t>Center Rent</t>
  </si>
  <si>
    <t>600 x 12 x 1</t>
  </si>
  <si>
    <t>Food</t>
  </si>
  <si>
    <t>6 x 25 x 365</t>
  </si>
  <si>
    <t>SUBTOTAL</t>
  </si>
  <si>
    <t>B.</t>
  </si>
  <si>
    <t>Education</t>
  </si>
  <si>
    <t>Teacher Salary</t>
  </si>
  <si>
    <t xml:space="preserve">2000 x 1 x 12 </t>
  </si>
  <si>
    <t>Helper Salary</t>
  </si>
  <si>
    <t>1500 x 1 x 12</t>
  </si>
  <si>
    <t>Staff Training</t>
  </si>
  <si>
    <t>Children’s Camp</t>
  </si>
  <si>
    <t>C.</t>
  </si>
  <si>
    <t>Administration</t>
  </si>
  <si>
    <t>Co-ordination Honorarium</t>
  </si>
  <si>
    <t>3750 x 1 x 12</t>
  </si>
  <si>
    <t>Accountant</t>
  </si>
  <si>
    <t>2800 x 1 x 12</t>
  </si>
  <si>
    <t xml:space="preserve">Printing &amp; Stationary </t>
  </si>
  <si>
    <t>Postage &amp; Telephone</t>
  </si>
  <si>
    <t>Staff Travel</t>
  </si>
  <si>
    <t>Ist Installment (April to Sept)</t>
  </si>
  <si>
    <t>IInd Installment (Oct to March)</t>
  </si>
  <si>
    <t>K.T.Meril</t>
  </si>
  <si>
    <t>Director</t>
  </si>
  <si>
    <r>
      <t>Period 1</t>
    </r>
    <r>
      <rPr>
        <b/>
        <vertAlign val="superscript"/>
        <sz val="16"/>
        <rFont val="Times New Roman"/>
        <family val="1"/>
      </rPr>
      <t>st</t>
    </r>
    <r>
      <rPr>
        <b/>
        <sz val="16"/>
        <rFont val="Times New Roman"/>
        <family val="1"/>
      </rPr>
      <t xml:space="preserve"> April 2007 to 31</t>
    </r>
    <r>
      <rPr>
        <b/>
        <vertAlign val="superscript"/>
        <sz val="16"/>
        <rFont val="Times New Roman"/>
        <family val="1"/>
      </rPr>
      <t>st</t>
    </r>
    <r>
      <rPr>
        <b/>
        <sz val="16"/>
        <rFont val="Times New Roman"/>
        <family val="1"/>
      </rPr>
      <t xml:space="preserve"> March 2008</t>
    </r>
  </si>
  <si>
    <t>Inc by Rs.2/child/day</t>
  </si>
  <si>
    <t>Inc by Rs. 100/month</t>
  </si>
  <si>
    <t>Inc by Rs. 500/month</t>
  </si>
  <si>
    <t>Inc by Rs. 1000</t>
  </si>
  <si>
    <t>Inc by Rs. 250/month</t>
  </si>
  <si>
    <t>Inc by 300/month</t>
  </si>
  <si>
    <t>Inc by 1000</t>
  </si>
  <si>
    <t>Total expenses per item Per year for 25 Kids</t>
  </si>
  <si>
    <t>Increase from last year</t>
  </si>
  <si>
    <t xml:space="preserve">At some stage we would need to know what is the individual cost of the various stationery items as far as children's schooling items go? Also is there a better way to achieve the supplying of these and not monetarily fund the educational materials. Is monetarily funding the right way? Since this item repeats itself for the Belaku children as well, it would be worth looking into. </t>
  </si>
  <si>
    <t>Education Materials (Charts, Pencil, Chalk, Board, Drawing Sheets, Color pencils, Slates, Pen, Note Book, etc)</t>
  </si>
  <si>
    <t>Aralu organizes a childrens camp. We received photos from them which are available on the project's page. More detailed report awaited</t>
  </si>
  <si>
    <t>Meril receives this amount</t>
  </si>
  <si>
    <t>USD</t>
  </si>
  <si>
    <t>Rupees</t>
  </si>
  <si>
    <t>Grand Total</t>
  </si>
  <si>
    <t>Notes</t>
  </si>
  <si>
    <t xml:space="preserve">Reduce to 1700 Rs. </t>
  </si>
  <si>
    <t>Requested by Aralu</t>
  </si>
  <si>
    <t>Chicago's response</t>
  </si>
  <si>
    <t>Approved</t>
  </si>
  <si>
    <r>
      <t>Period 1</t>
    </r>
    <r>
      <rPr>
        <b/>
        <vertAlign val="superscript"/>
        <sz val="10"/>
        <rFont val="Times New Roman"/>
        <family val="1"/>
      </rPr>
      <t>st</t>
    </r>
    <r>
      <rPr>
        <b/>
        <sz val="10"/>
        <rFont val="Times New Roman"/>
        <family val="1"/>
      </rPr>
      <t xml:space="preserve"> April 2007 to 31</t>
    </r>
    <r>
      <rPr>
        <b/>
        <vertAlign val="superscript"/>
        <sz val="10"/>
        <rFont val="Times New Roman"/>
        <family val="1"/>
      </rPr>
      <t>st</t>
    </r>
    <r>
      <rPr>
        <b/>
        <sz val="10"/>
        <rFont val="Times New Roman"/>
        <family val="1"/>
      </rPr>
      <t xml:space="preserve"> March 2008</t>
    </r>
  </si>
  <si>
    <t>Yedlapur PPC Building is rented; Kamthana PPC building no longer operational belonged to his father</t>
  </si>
  <si>
    <t>Lunch is provided</t>
  </si>
  <si>
    <t>Last year, there was an additional helper required to take the children who used to go to the Kamthana PPC to an interim Anganwadi nearby (the Anganwadi in Kamthana is being constructed and has ran into some dispute). This year the parents are being coaxed to take the kids, thereby reducing the need for a helper, Aralu is monitoring the progress of this plan</t>
  </si>
  <si>
    <t>Reduce to 1200 Rs.</t>
  </si>
  <si>
    <t>We feel a Rs. 500 increase for a year is too much. Therefore the reduction</t>
  </si>
  <si>
    <t>Increase not approved. Continue to fund Rs. 4000</t>
  </si>
  <si>
    <t>TDH supported staff - Lalitha, Other staff incl Prakash, Rajini, Santhosh</t>
  </si>
  <si>
    <t>HRA training, issue training, accounting training, general stuff, training organized by Aralu, high level external Bangalore, charge Rs. 2000, computer training, Tally for accounting, They are also in need of training on issues like importance of education, Strenthening the SDMC, status of the education, and the social analysis and documentation</t>
  </si>
  <si>
    <t>Not approved. Aralu needs to send specific reports about these trainings before we agree to fund this. We will re-evaluate this item for the second installment</t>
  </si>
  <si>
    <t>Aralu has been requested to club educational materials cost for both PPC and Belaku and give us a better picture of their actual needs</t>
  </si>
  <si>
    <t>Item remodifed</t>
  </si>
  <si>
    <t xml:space="preserve">There has been an additional increase in accountant funding requested, an additional 1800 has been requested through Belaku. We feel such a steep increase is not right. We therefore sanctioned Rs. 3000 per month and this would be evenly divided between the two projects and reflected on the budget. </t>
  </si>
  <si>
    <t>Rs. 500/month sanctioned</t>
  </si>
  <si>
    <t xml:space="preserve">These costs are common for both projects hence the total cost has been divided equally between the two projects. </t>
  </si>
  <si>
    <t>Our understanding of the costs involved in telephone are based on the following                                                                                                                                                        Cost of telephone is 750 Rs. Urban; Rural is around Rs. 350-400; Internet costs around Rs. 550, we don't know exactly what kind of connection Aralu has; usage also varies and will affect the cost</t>
  </si>
  <si>
    <t>Telephone in their office in Bidar, internet in office, Additional telephone line in Belaku new item</t>
  </si>
  <si>
    <t xml:space="preserve"> To create a change for the children and the teachers we planned to take the children to a different place, like picnic, and we do some activity like singing, dancing mimicry and some games to make children happy.</t>
  </si>
  <si>
    <t>Approved Budget for the Pre Primary Center Project</t>
  </si>
  <si>
    <t xml:space="preserve">S. No. </t>
  </si>
  <si>
    <t xml:space="preserve">Not approved items will be re-evaluated before sending the II installment </t>
  </si>
  <si>
    <t xml:space="preserve">1700 x 1 x 12 </t>
  </si>
  <si>
    <t>1200 x 1 x 12</t>
  </si>
  <si>
    <t>Not approved. Aralu to send details, then will approve in second half of the year</t>
  </si>
  <si>
    <t>500x12</t>
  </si>
  <si>
    <t>Does not include not approved items</t>
  </si>
  <si>
    <t>Pending</t>
  </si>
  <si>
    <t>Total of not approved items</t>
  </si>
  <si>
    <t>Not approved items upon re-evaluation if deemed worthy of funding will be added to the second installment</t>
  </si>
  <si>
    <t>The teacher (PPC Teacher – qualification 12th Grade pass) only teaches at the pre-primary level, therefore we do not see the justification to pay on the same level as the tuition teacher in Belaku</t>
  </si>
  <si>
    <t>Information obtained from Meril in call on March 20, 2007</t>
  </si>
  <si>
    <t>Future considerations</t>
  </si>
  <si>
    <t>A</t>
  </si>
  <si>
    <t>B</t>
  </si>
  <si>
    <t>Possibility of transitioning Yedlapur PPC into Anganwadi</t>
  </si>
  <si>
    <t>Completing transition of Kamthana PPC into govt run Anganwadi</t>
  </si>
  <si>
    <t>within 1 year</t>
  </si>
  <si>
    <t>Aralu will assist in development and monitoring</t>
  </si>
  <si>
    <t>C</t>
  </si>
  <si>
    <t>PPC in other areas</t>
  </si>
  <si>
    <t>We would request an initial proposal and discuss in Chicago and also with funding partner Seattle</t>
  </si>
  <si>
    <t>2006-07</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</si>
</sst>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s>
  <fonts count="13">
    <font>
      <sz val="10"/>
      <name val="Arial"/>
      <family val="0"/>
    </font>
    <font>
      <sz val="12"/>
      <name val="Times New Roman"/>
      <family val="1"/>
    </font>
    <font>
      <b/>
      <sz val="16"/>
      <name val="Times New Roman"/>
      <family val="1"/>
    </font>
    <font>
      <b/>
      <vertAlign val="superscript"/>
      <sz val="16"/>
      <name val="Times New Roman"/>
      <family val="1"/>
    </font>
    <font>
      <sz val="14"/>
      <name val="Times New Roman"/>
      <family val="1"/>
    </font>
    <font>
      <b/>
      <sz val="14"/>
      <name val="Times New Roman"/>
      <family val="1"/>
    </font>
    <font>
      <b/>
      <sz val="10"/>
      <name val="Times New Roman"/>
      <family val="1"/>
    </font>
    <font>
      <b/>
      <vertAlign val="superscript"/>
      <sz val="10"/>
      <name val="Times New Roman"/>
      <family val="1"/>
    </font>
    <font>
      <sz val="10"/>
      <name val="Times New Roman"/>
      <family val="1"/>
    </font>
    <font>
      <b/>
      <sz val="14"/>
      <color indexed="10"/>
      <name val="Times New Roman"/>
      <family val="1"/>
    </font>
    <font>
      <b/>
      <sz val="10"/>
      <name val="Arial"/>
      <family val="2"/>
    </font>
    <font>
      <b/>
      <sz val="10"/>
      <color indexed="10"/>
      <name val="Arial"/>
      <family val="2"/>
    </font>
    <font>
      <b/>
      <sz val="12"/>
      <color indexed="10"/>
      <name val="Times New Roman"/>
      <family val="1"/>
    </font>
  </fonts>
  <fills count="5">
    <fill>
      <patternFill/>
    </fill>
    <fill>
      <patternFill patternType="gray125"/>
    </fill>
    <fill>
      <patternFill patternType="solid">
        <fgColor indexed="50"/>
        <bgColor indexed="64"/>
      </patternFill>
    </fill>
    <fill>
      <patternFill patternType="solid">
        <fgColor indexed="15"/>
        <bgColor indexed="64"/>
      </patternFill>
    </fill>
    <fill>
      <patternFill patternType="solid">
        <fgColor indexed="53"/>
        <bgColor indexed="64"/>
      </patternFill>
    </fill>
  </fills>
  <borders count="5">
    <border>
      <left/>
      <right/>
      <top/>
      <bottom/>
      <diagonal/>
    </border>
    <border>
      <left style="thin"/>
      <right style="thin"/>
      <top style="thin"/>
      <bottom style="thin"/>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44">
    <xf numFmtId="0" fontId="0" fillId="0" borderId="0" xfId="0" applyAlignment="1">
      <alignment/>
    </xf>
    <xf numFmtId="0" fontId="2" fillId="0" borderId="0" xfId="0" applyFont="1" applyAlignment="1">
      <alignment horizontal="left" indent="8"/>
    </xf>
    <xf numFmtId="0" fontId="2" fillId="0" borderId="0" xfId="0" applyFont="1" applyAlignment="1">
      <alignment horizontal="center"/>
    </xf>
    <xf numFmtId="0" fontId="4" fillId="0" borderId="0" xfId="0" applyFont="1" applyAlignment="1">
      <alignment horizontal="left" indent="4"/>
    </xf>
    <xf numFmtId="0" fontId="5" fillId="0" borderId="1" xfId="0" applyFont="1" applyBorder="1" applyAlignment="1">
      <alignment vertical="top" wrapText="1"/>
    </xf>
    <xf numFmtId="0" fontId="5" fillId="0" borderId="0" xfId="0" applyFont="1" applyAlignment="1">
      <alignment horizontal="left" indent="4"/>
    </xf>
    <xf numFmtId="0" fontId="4" fillId="0" borderId="2" xfId="0" applyFont="1" applyFill="1" applyBorder="1" applyAlignment="1">
      <alignment vertical="top" wrapText="1"/>
    </xf>
    <xf numFmtId="0" fontId="4" fillId="0" borderId="0" xfId="0" applyFont="1" applyFill="1" applyBorder="1" applyAlignment="1">
      <alignment vertical="top" wrapText="1"/>
    </xf>
    <xf numFmtId="0" fontId="4" fillId="0" borderId="0" xfId="0" applyFont="1" applyAlignment="1">
      <alignment/>
    </xf>
    <xf numFmtId="0" fontId="5" fillId="0" borderId="1" xfId="0" applyFont="1" applyFill="1" applyBorder="1" applyAlignment="1">
      <alignment vertical="top" wrapText="1"/>
    </xf>
    <xf numFmtId="0" fontId="1" fillId="0" borderId="1" xfId="0" applyFont="1" applyBorder="1" applyAlignment="1">
      <alignment vertical="top" wrapText="1"/>
    </xf>
    <xf numFmtId="0" fontId="0" fillId="0" borderId="1" xfId="0" applyBorder="1" applyAlignment="1">
      <alignment/>
    </xf>
    <xf numFmtId="0" fontId="4" fillId="0" borderId="1" xfId="0" applyFont="1" applyFill="1" applyBorder="1" applyAlignment="1">
      <alignment vertical="top" wrapText="1"/>
    </xf>
    <xf numFmtId="0" fontId="4" fillId="0" borderId="1" xfId="0" applyFont="1" applyBorder="1" applyAlignment="1">
      <alignment horizontal="left" indent="4"/>
    </xf>
    <xf numFmtId="0" fontId="5" fillId="0" borderId="1" xfId="0" applyFont="1" applyBorder="1" applyAlignment="1">
      <alignment horizontal="left" indent="4"/>
    </xf>
    <xf numFmtId="0" fontId="5" fillId="0" borderId="1" xfId="0" applyFont="1" applyBorder="1" applyAlignment="1">
      <alignment horizontal="center" vertical="top" wrapText="1"/>
    </xf>
    <xf numFmtId="0" fontId="4" fillId="0" borderId="3" xfId="0" applyFont="1" applyFill="1" applyBorder="1" applyAlignment="1">
      <alignment vertical="top" wrapText="1"/>
    </xf>
    <xf numFmtId="0" fontId="4" fillId="0" borderId="4" xfId="0" applyFont="1" applyFill="1" applyBorder="1" applyAlignment="1">
      <alignment vertical="top" wrapText="1"/>
    </xf>
    <xf numFmtId="0" fontId="6" fillId="0" borderId="1" xfId="0" applyFont="1" applyBorder="1" applyAlignment="1">
      <alignment vertical="top" wrapText="1"/>
    </xf>
    <xf numFmtId="0" fontId="6" fillId="0" borderId="1" xfId="0" applyFont="1" applyFill="1" applyBorder="1" applyAlignment="1">
      <alignment vertical="top" wrapText="1"/>
    </xf>
    <xf numFmtId="0" fontId="8" fillId="0" borderId="1" xfId="0" applyFont="1" applyBorder="1" applyAlignment="1">
      <alignment vertical="top" wrapText="1"/>
    </xf>
    <xf numFmtId="0" fontId="8" fillId="0" borderId="1" xfId="0" applyFont="1" applyFill="1" applyBorder="1" applyAlignment="1">
      <alignment vertical="top" wrapText="1"/>
    </xf>
    <xf numFmtId="0" fontId="8" fillId="0" borderId="1" xfId="0" applyFont="1" applyBorder="1" applyAlignment="1">
      <alignment vertical="top" wrapText="1"/>
    </xf>
    <xf numFmtId="0" fontId="6" fillId="0" borderId="1" xfId="0" applyFont="1" applyBorder="1" applyAlignment="1">
      <alignment horizontal="center" vertical="top" wrapText="1"/>
    </xf>
    <xf numFmtId="0" fontId="8" fillId="0" borderId="1" xfId="0" applyFont="1" applyBorder="1" applyAlignment="1">
      <alignment horizontal="center" vertical="top" wrapText="1"/>
    </xf>
    <xf numFmtId="0" fontId="8" fillId="0" borderId="1" xfId="0" applyFont="1" applyBorder="1" applyAlignment="1">
      <alignment horizontal="left" indent="4"/>
    </xf>
    <xf numFmtId="0" fontId="6" fillId="0" borderId="1" xfId="0" applyFont="1" applyBorder="1" applyAlignment="1">
      <alignment horizontal="left" indent="4"/>
    </xf>
    <xf numFmtId="0" fontId="6" fillId="0" borderId="1" xfId="0" applyFont="1" applyBorder="1" applyAlignment="1">
      <alignment horizontal="left" indent="8"/>
    </xf>
    <xf numFmtId="0" fontId="6" fillId="0" borderId="1" xfId="0" applyFont="1" applyBorder="1" applyAlignment="1">
      <alignment horizontal="center"/>
    </xf>
    <xf numFmtId="0" fontId="8" fillId="0" borderId="1" xfId="0" applyFont="1" applyBorder="1" applyAlignment="1">
      <alignment/>
    </xf>
    <xf numFmtId="0" fontId="9" fillId="0" borderId="1" xfId="0" applyFont="1" applyFill="1" applyBorder="1" applyAlignment="1">
      <alignment vertical="top" wrapText="1"/>
    </xf>
    <xf numFmtId="0" fontId="4" fillId="2" borderId="1" xfId="0" applyFont="1" applyFill="1" applyBorder="1" applyAlignment="1">
      <alignment vertical="top" wrapText="1"/>
    </xf>
    <xf numFmtId="0" fontId="1" fillId="3" borderId="1" xfId="0" applyFont="1" applyFill="1" applyBorder="1" applyAlignment="1">
      <alignment vertical="top" wrapText="1"/>
    </xf>
    <xf numFmtId="0" fontId="5" fillId="3" borderId="1" xfId="0" applyFont="1" applyFill="1" applyBorder="1" applyAlignment="1">
      <alignment vertical="top" wrapText="1"/>
    </xf>
    <xf numFmtId="0" fontId="4" fillId="2" borderId="1" xfId="0" applyFont="1" applyFill="1" applyBorder="1" applyAlignment="1">
      <alignment vertical="top" wrapText="1"/>
    </xf>
    <xf numFmtId="0" fontId="4" fillId="4" borderId="1" xfId="0" applyFont="1" applyFill="1" applyBorder="1" applyAlignment="1">
      <alignment vertical="top" wrapText="1"/>
    </xf>
    <xf numFmtId="0" fontId="0" fillId="4" borderId="1" xfId="0" applyFont="1" applyFill="1" applyBorder="1" applyAlignment="1">
      <alignment/>
    </xf>
    <xf numFmtId="0" fontId="0" fillId="4" borderId="0" xfId="0" applyFont="1" applyFill="1" applyAlignment="1">
      <alignment/>
    </xf>
    <xf numFmtId="0" fontId="10" fillId="0" borderId="0" xfId="0" applyFont="1" applyAlignment="1">
      <alignment/>
    </xf>
    <xf numFmtId="0" fontId="11" fillId="0" borderId="1" xfId="0" applyFont="1" applyBorder="1" applyAlignment="1">
      <alignment/>
    </xf>
    <xf numFmtId="0" fontId="12" fillId="0" borderId="1" xfId="0" applyFont="1" applyBorder="1" applyAlignment="1">
      <alignment vertical="top" wrapText="1"/>
    </xf>
    <xf numFmtId="0" fontId="12" fillId="0" borderId="1" xfId="0" applyFont="1" applyBorder="1" applyAlignment="1">
      <alignment horizontal="center" vertical="top" wrapText="1"/>
    </xf>
    <xf numFmtId="0" fontId="1" fillId="0" borderId="0" xfId="0" applyFont="1" applyAlignment="1">
      <alignment/>
    </xf>
    <xf numFmtId="0" fontId="6" fillId="0" borderId="1" xfId="0" applyFont="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55"/>
  <sheetViews>
    <sheetView tabSelected="1" workbookViewId="0" topLeftCell="A25">
      <selection activeCell="A42" sqref="A42"/>
    </sheetView>
  </sheetViews>
  <sheetFormatPr defaultColWidth="9.140625" defaultRowHeight="12.75"/>
  <cols>
    <col min="1" max="1" width="5.28125" style="29" customWidth="1"/>
    <col min="2" max="2" width="25.28125" style="29" customWidth="1"/>
    <col min="3" max="3" width="13.00390625" style="29" customWidth="1"/>
    <col min="4" max="4" width="18.57421875" style="29" customWidth="1"/>
    <col min="5" max="5" width="12.28125" style="29" customWidth="1"/>
    <col min="6" max="6" width="41.8515625" style="29" customWidth="1"/>
    <col min="7" max="7" width="32.8515625" style="29" customWidth="1"/>
    <col min="8" max="8" width="25.8515625" style="29" customWidth="1"/>
    <col min="9" max="9" width="25.28125" style="29" customWidth="1"/>
    <col min="10" max="10" width="15.421875" style="29" customWidth="1"/>
    <col min="11" max="11" width="9.140625" style="29" customWidth="1"/>
    <col min="12" max="12" width="16.140625" style="29" customWidth="1"/>
    <col min="13" max="16384" width="9.140625" style="29" customWidth="1"/>
  </cols>
  <sheetData>
    <row r="1" spans="1:6" ht="15.75">
      <c r="A1" s="27" t="s">
        <v>0</v>
      </c>
      <c r="F1" s="42" t="s">
        <v>85</v>
      </c>
    </row>
    <row r="2" ht="12.75">
      <c r="D2" s="28" t="s">
        <v>1</v>
      </c>
    </row>
    <row r="3" ht="15.75">
      <c r="D3" s="28" t="s">
        <v>55</v>
      </c>
    </row>
    <row r="4" ht="12.75">
      <c r="A4" s="25"/>
    </row>
    <row r="5" ht="12.75">
      <c r="A5" s="25"/>
    </row>
    <row r="6" ht="12.75">
      <c r="A6" s="25"/>
    </row>
    <row r="7" spans="1:7" ht="38.25">
      <c r="A7" s="18" t="s">
        <v>2</v>
      </c>
      <c r="B7" s="18" t="s">
        <v>3</v>
      </c>
      <c r="C7" s="18" t="s">
        <v>52</v>
      </c>
      <c r="D7" s="18" t="s">
        <v>41</v>
      </c>
      <c r="E7" s="19" t="s">
        <v>42</v>
      </c>
      <c r="F7" s="19" t="s">
        <v>53</v>
      </c>
      <c r="G7" s="19" t="s">
        <v>50</v>
      </c>
    </row>
    <row r="8" spans="1:4" ht="12.75">
      <c r="A8" s="18" t="s">
        <v>5</v>
      </c>
      <c r="B8" s="18" t="s">
        <v>6</v>
      </c>
      <c r="C8" s="20"/>
      <c r="D8" s="20"/>
    </row>
    <row r="9" spans="1:8" ht="38.25">
      <c r="A9" s="20">
        <v>1</v>
      </c>
      <c r="B9" s="20" t="s">
        <v>7</v>
      </c>
      <c r="C9" s="20" t="s">
        <v>8</v>
      </c>
      <c r="D9" s="20">
        <v>7200</v>
      </c>
      <c r="E9" s="21" t="s">
        <v>35</v>
      </c>
      <c r="F9" s="29" t="s">
        <v>54</v>
      </c>
      <c r="G9" s="21" t="s">
        <v>56</v>
      </c>
      <c r="H9" s="21"/>
    </row>
    <row r="10" spans="1:8" ht="25.5">
      <c r="A10" s="20">
        <v>2</v>
      </c>
      <c r="B10" s="20" t="s">
        <v>9</v>
      </c>
      <c r="C10" s="20" t="s">
        <v>10</v>
      </c>
      <c r="D10" s="20">
        <v>54750</v>
      </c>
      <c r="E10" s="21" t="s">
        <v>34</v>
      </c>
      <c r="F10" s="21" t="s">
        <v>54</v>
      </c>
      <c r="G10" s="21" t="s">
        <v>57</v>
      </c>
      <c r="H10" s="21"/>
    </row>
    <row r="11" spans="1:4" ht="12.75">
      <c r="A11" s="20"/>
      <c r="B11" s="18" t="s">
        <v>11</v>
      </c>
      <c r="C11" s="20"/>
      <c r="D11" s="18">
        <f>SUM(D9:D10)</f>
        <v>61950</v>
      </c>
    </row>
    <row r="12" spans="1:4" ht="12.75">
      <c r="A12" s="20"/>
      <c r="B12" s="18"/>
      <c r="C12" s="20"/>
      <c r="D12" s="18"/>
    </row>
    <row r="13" spans="1:8" ht="12.75">
      <c r="A13" s="18" t="s">
        <v>12</v>
      </c>
      <c r="B13" s="18" t="s">
        <v>13</v>
      </c>
      <c r="C13" s="20"/>
      <c r="D13" s="20"/>
      <c r="H13" s="21"/>
    </row>
    <row r="14" spans="1:9" ht="25.5">
      <c r="A14" s="20">
        <v>1</v>
      </c>
      <c r="B14" s="20" t="s">
        <v>14</v>
      </c>
      <c r="C14" s="20" t="s">
        <v>15</v>
      </c>
      <c r="D14" s="20">
        <v>24000</v>
      </c>
      <c r="E14" s="21" t="s">
        <v>36</v>
      </c>
      <c r="F14" s="29" t="s">
        <v>51</v>
      </c>
      <c r="G14" s="29" t="s">
        <v>84</v>
      </c>
      <c r="I14" s="21"/>
    </row>
    <row r="15" spans="1:9" ht="165.75">
      <c r="A15" s="20">
        <v>2</v>
      </c>
      <c r="B15" s="20" t="s">
        <v>16</v>
      </c>
      <c r="C15" s="20" t="s">
        <v>17</v>
      </c>
      <c r="D15" s="20">
        <v>18000</v>
      </c>
      <c r="E15" s="21" t="s">
        <v>36</v>
      </c>
      <c r="F15" s="21" t="s">
        <v>59</v>
      </c>
      <c r="G15" s="21" t="s">
        <v>60</v>
      </c>
      <c r="I15" s="21" t="s">
        <v>58</v>
      </c>
    </row>
    <row r="16" spans="1:10" ht="178.5">
      <c r="A16" s="22">
        <v>3</v>
      </c>
      <c r="B16" s="20" t="s">
        <v>44</v>
      </c>
      <c r="C16" s="22">
        <v>5000</v>
      </c>
      <c r="D16" s="22">
        <v>5000</v>
      </c>
      <c r="E16" s="21" t="s">
        <v>37</v>
      </c>
      <c r="F16" s="21" t="s">
        <v>61</v>
      </c>
      <c r="G16" s="21" t="s">
        <v>65</v>
      </c>
      <c r="I16" s="21" t="s">
        <v>43</v>
      </c>
      <c r="J16" s="21"/>
    </row>
    <row r="17" spans="1:4" ht="12.75">
      <c r="A17" s="22"/>
      <c r="B17" s="20"/>
      <c r="C17" s="22"/>
      <c r="D17" s="22"/>
    </row>
    <row r="18" spans="1:7" ht="12.75">
      <c r="A18" s="22"/>
      <c r="B18" s="20"/>
      <c r="C18" s="22"/>
      <c r="D18" s="22"/>
      <c r="G18" s="21"/>
    </row>
    <row r="19" spans="1:10" ht="153">
      <c r="A19" s="20">
        <v>4</v>
      </c>
      <c r="B19" s="20" t="s">
        <v>18</v>
      </c>
      <c r="C19" s="20">
        <v>5000</v>
      </c>
      <c r="D19" s="20">
        <v>5000</v>
      </c>
      <c r="E19" s="21" t="s">
        <v>37</v>
      </c>
      <c r="F19" s="21" t="s">
        <v>64</v>
      </c>
      <c r="G19" s="21"/>
      <c r="H19" s="21" t="s">
        <v>62</v>
      </c>
      <c r="I19" s="21" t="s">
        <v>63</v>
      </c>
      <c r="J19" s="21"/>
    </row>
    <row r="20" spans="1:8" ht="51">
      <c r="A20" s="20">
        <v>5</v>
      </c>
      <c r="B20" s="20" t="s">
        <v>19</v>
      </c>
      <c r="C20" s="20">
        <v>6000</v>
      </c>
      <c r="D20" s="20">
        <v>6000</v>
      </c>
      <c r="E20" s="21" t="s">
        <v>37</v>
      </c>
      <c r="F20" s="21" t="s">
        <v>54</v>
      </c>
      <c r="G20" s="21" t="s">
        <v>45</v>
      </c>
      <c r="H20" s="29" t="s">
        <v>72</v>
      </c>
    </row>
    <row r="21" spans="1:4" ht="12.75">
      <c r="A21" s="20"/>
      <c r="B21" s="18" t="s">
        <v>11</v>
      </c>
      <c r="C21" s="20"/>
      <c r="D21" s="18">
        <f>SUM(D14:D20)</f>
        <v>58000</v>
      </c>
    </row>
    <row r="22" spans="1:7" ht="12.75">
      <c r="A22" s="18" t="s">
        <v>20</v>
      </c>
      <c r="B22" s="18" t="s">
        <v>21</v>
      </c>
      <c r="C22" s="20"/>
      <c r="D22" s="20"/>
      <c r="G22" s="21"/>
    </row>
    <row r="23" spans="1:7" ht="25.5">
      <c r="A23" s="20">
        <v>1</v>
      </c>
      <c r="B23" s="20" t="s">
        <v>22</v>
      </c>
      <c r="C23" s="20" t="s">
        <v>23</v>
      </c>
      <c r="D23" s="20">
        <v>45000</v>
      </c>
      <c r="E23" s="21" t="s">
        <v>38</v>
      </c>
      <c r="F23" s="21" t="s">
        <v>54</v>
      </c>
      <c r="G23" s="21" t="s">
        <v>46</v>
      </c>
    </row>
    <row r="24" spans="1:12" ht="114.75">
      <c r="A24" s="20">
        <v>2</v>
      </c>
      <c r="B24" s="20" t="s">
        <v>24</v>
      </c>
      <c r="C24" s="20" t="s">
        <v>25</v>
      </c>
      <c r="D24" s="20">
        <v>33600</v>
      </c>
      <c r="E24" s="21" t="s">
        <v>39</v>
      </c>
      <c r="F24" s="21" t="s">
        <v>66</v>
      </c>
      <c r="G24" s="21" t="s">
        <v>67</v>
      </c>
      <c r="H24" s="21"/>
      <c r="I24" s="21"/>
      <c r="J24" s="21"/>
      <c r="K24" s="21"/>
      <c r="L24" s="21"/>
    </row>
    <row r="25" spans="1:8" ht="12.75">
      <c r="A25" s="20">
        <v>3</v>
      </c>
      <c r="B25" s="20" t="s">
        <v>26</v>
      </c>
      <c r="C25" s="20">
        <v>7000</v>
      </c>
      <c r="D25" s="20">
        <v>7000</v>
      </c>
      <c r="E25" s="21" t="s">
        <v>40</v>
      </c>
      <c r="F25" s="21" t="s">
        <v>66</v>
      </c>
      <c r="G25" s="29" t="s">
        <v>68</v>
      </c>
      <c r="H25" s="29" t="s">
        <v>69</v>
      </c>
    </row>
    <row r="26" spans="1:11" ht="127.5">
      <c r="A26" s="20">
        <v>4</v>
      </c>
      <c r="B26" s="20" t="s">
        <v>27</v>
      </c>
      <c r="C26" s="20">
        <v>6000</v>
      </c>
      <c r="D26" s="20">
        <v>6000</v>
      </c>
      <c r="E26" s="21" t="s">
        <v>40</v>
      </c>
      <c r="F26" s="29" t="s">
        <v>66</v>
      </c>
      <c r="G26" s="29" t="s">
        <v>68</v>
      </c>
      <c r="H26" s="21" t="s">
        <v>71</v>
      </c>
      <c r="I26" s="21" t="s">
        <v>70</v>
      </c>
      <c r="K26" s="21"/>
    </row>
    <row r="27" spans="1:6" ht="12.75">
      <c r="A27" s="20">
        <v>5</v>
      </c>
      <c r="B27" s="20" t="s">
        <v>28</v>
      </c>
      <c r="C27" s="20">
        <v>6000</v>
      </c>
      <c r="D27" s="20">
        <v>6000</v>
      </c>
      <c r="E27" s="21" t="s">
        <v>40</v>
      </c>
      <c r="F27" s="29" t="s">
        <v>64</v>
      </c>
    </row>
    <row r="28" spans="1:4" ht="12.75">
      <c r="A28" s="20"/>
      <c r="B28" s="18" t="s">
        <v>11</v>
      </c>
      <c r="C28" s="20"/>
      <c r="D28" s="18">
        <f>SUM(D23:D27)</f>
        <v>97600</v>
      </c>
    </row>
    <row r="29" spans="1:4" ht="12.75">
      <c r="A29" s="20"/>
      <c r="B29" s="18"/>
      <c r="C29" s="20"/>
      <c r="D29" s="18"/>
    </row>
    <row r="30" spans="1:5" ht="12.75">
      <c r="A30" s="20"/>
      <c r="B30" s="18" t="s">
        <v>49</v>
      </c>
      <c r="C30" s="23" t="s">
        <v>47</v>
      </c>
      <c r="D30" s="23" t="s">
        <v>48</v>
      </c>
      <c r="E30" s="43" t="s">
        <v>96</v>
      </c>
    </row>
    <row r="31" spans="1:4" ht="12.75">
      <c r="A31" s="20"/>
      <c r="C31" s="23">
        <v>4728</v>
      </c>
      <c r="D31" s="23">
        <f>D11+D23+D28</f>
        <v>204550</v>
      </c>
    </row>
    <row r="32" spans="1:4" ht="12.75">
      <c r="A32" s="20"/>
      <c r="B32" s="20"/>
      <c r="C32" s="20"/>
      <c r="D32" s="24"/>
    </row>
    <row r="33" spans="1:5" ht="12.75">
      <c r="A33" s="20"/>
      <c r="B33" s="18" t="s">
        <v>29</v>
      </c>
      <c r="C33" s="23">
        <f>4728/2</f>
        <v>2364</v>
      </c>
      <c r="D33" s="23">
        <f>D31/2</f>
        <v>102275</v>
      </c>
      <c r="E33" s="43">
        <v>2100</v>
      </c>
    </row>
    <row r="34" spans="1:5" ht="25.5">
      <c r="A34" s="20"/>
      <c r="B34" s="18" t="s">
        <v>30</v>
      </c>
      <c r="C34" s="23">
        <f>4728/2</f>
        <v>2364</v>
      </c>
      <c r="D34" s="23">
        <f>D31/2</f>
        <v>102275</v>
      </c>
      <c r="E34" s="43">
        <v>2000</v>
      </c>
    </row>
    <row r="35" ht="12.75">
      <c r="A35" s="25"/>
    </row>
    <row r="36" ht="12.75">
      <c r="A36" s="26" t="s">
        <v>31</v>
      </c>
    </row>
    <row r="37" ht="12.75">
      <c r="A37" s="26" t="s">
        <v>32</v>
      </c>
    </row>
    <row r="39" ht="12.75">
      <c r="B39" s="29" t="s">
        <v>86</v>
      </c>
    </row>
    <row r="41" spans="1:6" ht="12.75">
      <c r="A41" s="29" t="s">
        <v>87</v>
      </c>
      <c r="B41" s="29" t="s">
        <v>90</v>
      </c>
      <c r="E41" s="29" t="s">
        <v>91</v>
      </c>
      <c r="F41" s="29" t="s">
        <v>92</v>
      </c>
    </row>
    <row r="42" spans="1:2" ht="12.75">
      <c r="A42" s="29" t="s">
        <v>88</v>
      </c>
      <c r="B42" s="29" t="s">
        <v>89</v>
      </c>
    </row>
    <row r="43" spans="1:6" ht="12.75">
      <c r="A43" s="29" t="s">
        <v>93</v>
      </c>
      <c r="B43" s="29" t="s">
        <v>94</v>
      </c>
      <c r="F43" s="29" t="s">
        <v>95</v>
      </c>
    </row>
    <row r="47" ht="12.75">
      <c r="A47" s="25"/>
    </row>
    <row r="48" ht="12.75">
      <c r="A48" s="25"/>
    </row>
    <row r="49" ht="12.75">
      <c r="A49" s="25"/>
    </row>
    <row r="50" ht="12.75">
      <c r="A50" s="25"/>
    </row>
    <row r="51" ht="12.75">
      <c r="A51" s="25"/>
    </row>
    <row r="52" ht="12.75">
      <c r="A52" s="25"/>
    </row>
    <row r="53" ht="12.75">
      <c r="A53" s="25"/>
    </row>
    <row r="54" ht="12.75">
      <c r="A54" s="25"/>
    </row>
    <row r="55" ht="12.75">
      <c r="A55" s="25"/>
    </row>
  </sheetData>
  <mergeCells count="3">
    <mergeCell ref="A16:A18"/>
    <mergeCell ref="C16:C18"/>
    <mergeCell ref="D16:D18"/>
  </mergeCells>
  <printOptions/>
  <pageMargins left="0.75" right="0.75" top="1" bottom="1" header="0.5" footer="0.5"/>
  <pageSetup horizontalDpi="200" verticalDpi="200" orientation="landscape" r:id="rId1"/>
  <rowBreaks count="3" manualBreakCount="3">
    <brk id="11" max="255" man="1"/>
    <brk id="21" max="255" man="1"/>
    <brk id="29" max="255" man="1"/>
  </rowBreaks>
</worksheet>
</file>

<file path=xl/worksheets/sheet2.xml><?xml version="1.0" encoding="utf-8"?>
<worksheet xmlns="http://schemas.openxmlformats.org/spreadsheetml/2006/main" xmlns:r="http://schemas.openxmlformats.org/officeDocument/2006/relationships">
  <dimension ref="A1:L55"/>
  <sheetViews>
    <sheetView workbookViewId="0" topLeftCell="A1">
      <selection activeCell="B2" sqref="B2"/>
    </sheetView>
  </sheetViews>
  <sheetFormatPr defaultColWidth="9.140625" defaultRowHeight="12.75"/>
  <cols>
    <col min="1" max="1" width="5.28125" style="0" customWidth="1"/>
    <col min="2" max="2" width="25.28125" style="0" customWidth="1"/>
    <col min="3" max="3" width="13.00390625" style="0" customWidth="1"/>
    <col min="4" max="4" width="18.57421875" style="0" customWidth="1"/>
    <col min="5" max="5" width="12.28125" style="0" customWidth="1"/>
    <col min="6" max="6" width="41.8515625" style="0" customWidth="1"/>
    <col min="7" max="7" width="12.57421875" style="0" customWidth="1"/>
    <col min="8" max="8" width="16.140625" style="0" customWidth="1"/>
    <col min="9" max="9" width="25.28125" style="0" customWidth="1"/>
    <col min="10" max="10" width="15.421875" style="0" customWidth="1"/>
    <col min="12" max="12" width="16.140625" style="0" customWidth="1"/>
  </cols>
  <sheetData>
    <row r="1" ht="20.25">
      <c r="A1" s="1" t="s">
        <v>0</v>
      </c>
    </row>
    <row r="2" ht="20.25">
      <c r="D2" s="2" t="s">
        <v>73</v>
      </c>
    </row>
    <row r="3" ht="24">
      <c r="D3" s="2" t="s">
        <v>33</v>
      </c>
    </row>
    <row r="4" ht="18.75">
      <c r="A4" s="3"/>
    </row>
    <row r="5" ht="18.75">
      <c r="A5" s="3"/>
    </row>
    <row r="6" ht="18.75">
      <c r="A6" s="3"/>
    </row>
    <row r="7" spans="1:6" ht="75">
      <c r="A7" s="4" t="s">
        <v>74</v>
      </c>
      <c r="B7" s="4" t="s">
        <v>3</v>
      </c>
      <c r="C7" s="4" t="s">
        <v>4</v>
      </c>
      <c r="D7" s="4" t="s">
        <v>41</v>
      </c>
      <c r="E7" s="9"/>
      <c r="F7" s="30" t="s">
        <v>75</v>
      </c>
    </row>
    <row r="8" spans="1:6" ht="37.5">
      <c r="A8" s="4" t="s">
        <v>5</v>
      </c>
      <c r="B8" s="4" t="s">
        <v>6</v>
      </c>
      <c r="C8" s="10"/>
      <c r="D8" s="10"/>
      <c r="E8" s="11"/>
      <c r="F8" s="11"/>
    </row>
    <row r="9" spans="1:8" ht="37.5">
      <c r="A9" s="31">
        <v>1</v>
      </c>
      <c r="B9" s="31" t="s">
        <v>7</v>
      </c>
      <c r="C9" s="31" t="s">
        <v>8</v>
      </c>
      <c r="D9" s="31">
        <v>7200</v>
      </c>
      <c r="E9" s="12"/>
      <c r="F9" s="11"/>
      <c r="G9" s="16"/>
      <c r="H9" s="16"/>
    </row>
    <row r="10" spans="1:8" ht="37.5">
      <c r="A10" s="31">
        <v>2</v>
      </c>
      <c r="B10" s="31" t="s">
        <v>9</v>
      </c>
      <c r="C10" s="31" t="s">
        <v>10</v>
      </c>
      <c r="D10" s="31">
        <f>6*25*365</f>
        <v>54750</v>
      </c>
      <c r="E10" s="12"/>
      <c r="F10" s="12"/>
      <c r="G10" s="16"/>
      <c r="H10" s="16"/>
    </row>
    <row r="11" spans="1:6" ht="18.75">
      <c r="A11" s="32"/>
      <c r="B11" s="33" t="s">
        <v>11</v>
      </c>
      <c r="C11" s="32"/>
      <c r="D11" s="33">
        <f>SUM(D9:D10)</f>
        <v>61950</v>
      </c>
      <c r="E11" s="33">
        <f>D11</f>
        <v>61950</v>
      </c>
      <c r="F11" s="11"/>
    </row>
    <row r="12" spans="1:6" ht="18.75">
      <c r="A12" s="10"/>
      <c r="B12" s="4"/>
      <c r="C12" s="10"/>
      <c r="D12" s="4"/>
      <c r="E12" s="11"/>
      <c r="F12" s="11"/>
    </row>
    <row r="13" spans="1:8" ht="18.75">
      <c r="A13" s="4" t="s">
        <v>12</v>
      </c>
      <c r="B13" s="4" t="s">
        <v>13</v>
      </c>
      <c r="C13" s="10"/>
      <c r="D13" s="10"/>
      <c r="E13" s="11"/>
      <c r="F13" s="11"/>
      <c r="G13" s="8"/>
      <c r="H13" s="7"/>
    </row>
    <row r="14" spans="1:9" ht="37.5">
      <c r="A14" s="31">
        <v>1</v>
      </c>
      <c r="B14" s="31" t="s">
        <v>14</v>
      </c>
      <c r="C14" s="31" t="s">
        <v>76</v>
      </c>
      <c r="D14" s="31">
        <f>1700*12</f>
        <v>20400</v>
      </c>
      <c r="E14" s="12"/>
      <c r="F14" s="12"/>
      <c r="G14" s="8"/>
      <c r="I14" s="7"/>
    </row>
    <row r="15" spans="1:9" ht="37.5">
      <c r="A15" s="31">
        <v>2</v>
      </c>
      <c r="B15" s="31" t="s">
        <v>16</v>
      </c>
      <c r="C15" s="31" t="s">
        <v>77</v>
      </c>
      <c r="D15" s="31">
        <f>1200*12</f>
        <v>14400</v>
      </c>
      <c r="E15" s="12"/>
      <c r="F15" s="12"/>
      <c r="G15" s="16"/>
      <c r="I15" s="17"/>
    </row>
    <row r="16" spans="1:9" ht="112.5">
      <c r="A16" s="34">
        <v>3</v>
      </c>
      <c r="B16" s="31" t="s">
        <v>44</v>
      </c>
      <c r="C16" s="34">
        <v>4000</v>
      </c>
      <c r="D16" s="34">
        <v>4000</v>
      </c>
      <c r="E16" s="12"/>
      <c r="F16" s="12"/>
      <c r="G16" s="16"/>
      <c r="I16" s="17"/>
    </row>
    <row r="17" spans="1:6" ht="18.75">
      <c r="A17" s="34"/>
      <c r="B17" s="31"/>
      <c r="C17" s="34"/>
      <c r="D17" s="34"/>
      <c r="E17" s="11"/>
      <c r="F17" s="11"/>
    </row>
    <row r="18" spans="1:7" ht="18.75">
      <c r="A18" s="34"/>
      <c r="B18" s="31"/>
      <c r="C18" s="34"/>
      <c r="D18" s="34"/>
      <c r="E18" s="11"/>
      <c r="F18" s="11"/>
      <c r="G18" s="7"/>
    </row>
    <row r="19" spans="1:10" ht="56.25">
      <c r="A19" s="35">
        <v>4</v>
      </c>
      <c r="B19" s="35" t="s">
        <v>18</v>
      </c>
      <c r="C19" s="35">
        <v>4000</v>
      </c>
      <c r="D19" s="35">
        <v>0</v>
      </c>
      <c r="E19" s="35"/>
      <c r="F19" s="35" t="s">
        <v>78</v>
      </c>
      <c r="G19" s="7"/>
      <c r="H19" s="7"/>
      <c r="I19" s="7"/>
      <c r="J19" s="7"/>
    </row>
    <row r="20" spans="1:6" ht="18.75">
      <c r="A20" s="31">
        <v>5</v>
      </c>
      <c r="B20" s="31" t="s">
        <v>19</v>
      </c>
      <c r="C20" s="31">
        <v>6000</v>
      </c>
      <c r="D20" s="31">
        <v>6000</v>
      </c>
      <c r="E20" s="12"/>
      <c r="F20" s="12"/>
    </row>
    <row r="21" spans="1:6" ht="18.75">
      <c r="A21" s="32"/>
      <c r="B21" s="33" t="s">
        <v>11</v>
      </c>
      <c r="C21" s="32"/>
      <c r="D21" s="33">
        <f>SUM(D14:D20)</f>
        <v>44800</v>
      </c>
      <c r="E21" s="11">
        <f>D21+E11</f>
        <v>106750</v>
      </c>
      <c r="F21" s="11"/>
    </row>
    <row r="22" spans="1:7" ht="18.75">
      <c r="A22" s="4" t="s">
        <v>20</v>
      </c>
      <c r="B22" s="4" t="s">
        <v>21</v>
      </c>
      <c r="C22" s="10"/>
      <c r="D22" s="10"/>
      <c r="E22" s="11"/>
      <c r="F22" s="11"/>
      <c r="G22" s="6"/>
    </row>
    <row r="23" spans="1:7" ht="37.5">
      <c r="A23" s="31">
        <v>1</v>
      </c>
      <c r="B23" s="31" t="s">
        <v>22</v>
      </c>
      <c r="C23" s="31" t="s">
        <v>23</v>
      </c>
      <c r="D23" s="31">
        <v>45000</v>
      </c>
      <c r="E23" s="12"/>
      <c r="F23" s="12"/>
      <c r="G23" s="7"/>
    </row>
    <row r="24" spans="1:12" ht="37.5">
      <c r="A24" s="31">
        <v>2</v>
      </c>
      <c r="B24" s="31" t="s">
        <v>24</v>
      </c>
      <c r="C24" s="31" t="s">
        <v>17</v>
      </c>
      <c r="D24" s="31">
        <f>1500*12</f>
        <v>18000</v>
      </c>
      <c r="E24" s="12"/>
      <c r="F24" s="12"/>
      <c r="G24" s="16"/>
      <c r="H24" s="16"/>
      <c r="I24" s="16"/>
      <c r="J24" s="16"/>
      <c r="K24" s="16"/>
      <c r="L24" s="16"/>
    </row>
    <row r="25" spans="1:6" ht="18.75">
      <c r="A25" s="31">
        <v>3</v>
      </c>
      <c r="B25" s="31" t="s">
        <v>26</v>
      </c>
      <c r="C25" s="31" t="s">
        <v>79</v>
      </c>
      <c r="D25" s="31">
        <v>6000</v>
      </c>
      <c r="E25" s="12"/>
      <c r="F25" s="12"/>
    </row>
    <row r="26" spans="1:7" ht="18.75">
      <c r="A26" s="31">
        <v>4</v>
      </c>
      <c r="B26" s="31" t="s">
        <v>27</v>
      </c>
      <c r="C26" s="31" t="s">
        <v>79</v>
      </c>
      <c r="D26" s="31">
        <v>6000</v>
      </c>
      <c r="E26" s="12"/>
      <c r="F26" s="11"/>
      <c r="G26" s="16"/>
    </row>
    <row r="27" spans="1:8" ht="18.75">
      <c r="A27" s="35">
        <v>5</v>
      </c>
      <c r="B27" s="35" t="s">
        <v>28</v>
      </c>
      <c r="C27" s="35">
        <v>5000</v>
      </c>
      <c r="D27" s="35">
        <v>0</v>
      </c>
      <c r="E27" s="35"/>
      <c r="F27" s="36" t="s">
        <v>78</v>
      </c>
      <c r="G27" s="37"/>
      <c r="H27" s="37"/>
    </row>
    <row r="28" spans="1:6" ht="18.75">
      <c r="A28" s="32"/>
      <c r="B28" s="33" t="s">
        <v>11</v>
      </c>
      <c r="C28" s="32"/>
      <c r="D28" s="33">
        <f>SUM(D23:D27)</f>
        <v>75000</v>
      </c>
      <c r="E28" s="11">
        <f>D28+E21</f>
        <v>181750</v>
      </c>
      <c r="F28" s="11"/>
    </row>
    <row r="29" spans="1:6" ht="18.75">
      <c r="A29" s="10"/>
      <c r="B29" s="4"/>
      <c r="C29" s="10"/>
      <c r="D29" s="4"/>
      <c r="E29" s="11"/>
      <c r="F29" s="11"/>
    </row>
    <row r="30" spans="1:6" ht="18.75">
      <c r="A30" s="10"/>
      <c r="B30" s="4" t="s">
        <v>49</v>
      </c>
      <c r="C30" s="15" t="s">
        <v>47</v>
      </c>
      <c r="D30" s="15" t="s">
        <v>48</v>
      </c>
      <c r="E30" s="11"/>
      <c r="F30" s="11"/>
    </row>
    <row r="31" spans="1:6" ht="18.75">
      <c r="A31" s="10"/>
      <c r="B31" s="38" t="s">
        <v>54</v>
      </c>
      <c r="C31" s="15">
        <v>4206</v>
      </c>
      <c r="D31" s="15">
        <f>D28+D21+D11</f>
        <v>181750</v>
      </c>
      <c r="E31" s="11"/>
      <c r="F31" s="39" t="s">
        <v>80</v>
      </c>
    </row>
    <row r="32" spans="1:6" ht="15.75">
      <c r="A32" s="10"/>
      <c r="B32" s="40" t="s">
        <v>81</v>
      </c>
      <c r="C32" s="41">
        <v>208</v>
      </c>
      <c r="D32" s="41">
        <v>9000</v>
      </c>
      <c r="E32" s="11"/>
      <c r="F32" s="39" t="s">
        <v>82</v>
      </c>
    </row>
    <row r="33" spans="1:6" ht="37.5">
      <c r="A33" s="10"/>
      <c r="B33" s="4" t="s">
        <v>29</v>
      </c>
      <c r="C33" s="15">
        <f>4206/2</f>
        <v>2103</v>
      </c>
      <c r="D33" s="15">
        <f>D31/2</f>
        <v>90875</v>
      </c>
      <c r="E33" s="11"/>
      <c r="F33" s="39" t="s">
        <v>80</v>
      </c>
    </row>
    <row r="34" spans="1:6" ht="37.5">
      <c r="A34" s="10"/>
      <c r="B34" s="4" t="s">
        <v>30</v>
      </c>
      <c r="C34" s="15">
        <v>2103</v>
      </c>
      <c r="D34" s="15">
        <v>90875</v>
      </c>
      <c r="E34" s="11"/>
      <c r="F34" s="39" t="s">
        <v>83</v>
      </c>
    </row>
    <row r="35" spans="1:6" ht="18.75">
      <c r="A35" s="13"/>
      <c r="B35" s="11"/>
      <c r="C35" s="11"/>
      <c r="D35" s="11"/>
      <c r="E35" s="11"/>
      <c r="F35" s="11"/>
    </row>
    <row r="36" spans="1:6" ht="18.75">
      <c r="A36" s="14" t="s">
        <v>31</v>
      </c>
      <c r="B36" s="11"/>
      <c r="C36" s="11"/>
      <c r="D36" s="11"/>
      <c r="E36" s="11"/>
      <c r="F36" s="11"/>
    </row>
    <row r="37" spans="1:6" ht="18.75">
      <c r="A37" s="14" t="s">
        <v>32</v>
      </c>
      <c r="B37" s="11"/>
      <c r="C37" s="11"/>
      <c r="D37" s="11"/>
      <c r="E37" s="11"/>
      <c r="F37" s="11"/>
    </row>
    <row r="38" spans="1:6" ht="18.75">
      <c r="A38" s="14"/>
      <c r="B38" s="11"/>
      <c r="C38" s="11"/>
      <c r="D38" s="11"/>
      <c r="E38" s="11"/>
      <c r="F38" s="11"/>
    </row>
    <row r="39" spans="1:6" ht="18.75">
      <c r="A39" s="14"/>
      <c r="B39" s="11"/>
      <c r="C39" s="11"/>
      <c r="D39" s="11"/>
      <c r="E39" s="11"/>
      <c r="F39" s="11"/>
    </row>
    <row r="40" ht="18.75">
      <c r="A40" s="5"/>
    </row>
    <row r="41" ht="18.75">
      <c r="A41" s="3"/>
    </row>
    <row r="42" ht="18.75">
      <c r="A42" s="3"/>
    </row>
    <row r="43" ht="18.75">
      <c r="A43" s="3"/>
    </row>
    <row r="44" ht="18.75">
      <c r="A44" s="3"/>
    </row>
    <row r="45" ht="18.75">
      <c r="A45" s="3"/>
    </row>
    <row r="46" ht="18.75">
      <c r="A46" s="3"/>
    </row>
    <row r="47" ht="18.75">
      <c r="A47" s="3"/>
    </row>
    <row r="48" ht="18.75">
      <c r="A48" s="3"/>
    </row>
    <row r="49" ht="18.75">
      <c r="A49" s="3"/>
    </row>
    <row r="50" ht="18.75">
      <c r="A50" s="3"/>
    </row>
    <row r="51" ht="18.75">
      <c r="A51" s="3"/>
    </row>
    <row r="52" ht="18.75">
      <c r="A52" s="3"/>
    </row>
    <row r="53" ht="18.75">
      <c r="A53" s="3"/>
    </row>
    <row r="54" ht="18.75">
      <c r="A54" s="3"/>
    </row>
    <row r="55" ht="18.75">
      <c r="A55" s="3"/>
    </row>
  </sheetData>
  <mergeCells count="3">
    <mergeCell ref="A16:A18"/>
    <mergeCell ref="C16:C18"/>
    <mergeCell ref="D16:D18"/>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restricted user</cp:lastModifiedBy>
  <cp:lastPrinted>2007-02-20T08:09:27Z</cp:lastPrinted>
  <dcterms:created xsi:type="dcterms:W3CDTF">1996-10-14T23:33:28Z</dcterms:created>
  <dcterms:modified xsi:type="dcterms:W3CDTF">2007-04-02T10:53:39Z</dcterms:modified>
  <cp:category/>
  <cp:version/>
  <cp:contentType/>
  <cp:contentStatus/>
</cp:coreProperties>
</file>