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ha.gupta\AppData\Local\Packages\Microsoft.MicrosoftEdge_8wekyb3d8bbwe\TempState\Downloads\"/>
    </mc:Choice>
  </mc:AlternateContent>
  <bookViews>
    <workbookView xWindow="0" yWindow="0" windowWidth="18795" windowHeight="6600" xr2:uid="{00000000-000D-0000-FFFF-FFFF00000000}"/>
  </bookViews>
  <sheets>
    <sheet name="Expense Summary" sheetId="3" r:id="rId1"/>
    <sheet name="school expenditure " sheetId="2" r:id="rId2"/>
    <sheet name="Hostel expenditure " sheetId="1" r:id="rId3"/>
  </sheets>
  <calcPr calcId="171027"/>
</workbook>
</file>

<file path=xl/calcChain.xml><?xml version="1.0" encoding="utf-8"?>
<calcChain xmlns="http://schemas.openxmlformats.org/spreadsheetml/2006/main">
  <c r="D13" i="3" l="1"/>
  <c r="D12" i="3"/>
  <c r="D11" i="3"/>
  <c r="B10" i="3"/>
  <c r="B9" i="3"/>
  <c r="C10" i="3"/>
  <c r="C9" i="3"/>
  <c r="D10" i="3"/>
  <c r="D9" i="3"/>
  <c r="F4" i="1" l="1"/>
  <c r="G4" i="1" s="1"/>
  <c r="F5" i="1"/>
  <c r="G5" i="1" s="1"/>
  <c r="F6" i="1"/>
  <c r="G6" i="1" s="1"/>
  <c r="F3" i="1"/>
  <c r="G3" i="1" s="1"/>
  <c r="D7" i="1"/>
  <c r="C6" i="3"/>
  <c r="B6" i="3" s="1"/>
  <c r="C4" i="3"/>
  <c r="C5" i="3" s="1"/>
  <c r="C8" i="3" s="1"/>
  <c r="D3" i="3"/>
  <c r="D2" i="3"/>
  <c r="D5" i="3" s="1"/>
  <c r="D8" i="3" s="1"/>
  <c r="B3" i="3"/>
  <c r="B4" i="3" l="1"/>
  <c r="B5" i="3" s="1"/>
  <c r="B8" i="3" s="1"/>
  <c r="E7" i="1"/>
  <c r="F7" i="1" s="1"/>
  <c r="G7" i="1" s="1"/>
</calcChain>
</file>

<file path=xl/sharedStrings.xml><?xml version="1.0" encoding="utf-8"?>
<sst xmlns="http://schemas.openxmlformats.org/spreadsheetml/2006/main" count="43" uniqueCount="40">
  <si>
    <t xml:space="preserve">Dinner </t>
  </si>
  <si>
    <t>Breakfast</t>
  </si>
  <si>
    <t>Lunch</t>
  </si>
  <si>
    <t>Evening snack</t>
  </si>
  <si>
    <t>Menu</t>
  </si>
  <si>
    <t>Actual Cost (in Rupees)</t>
  </si>
  <si>
    <t xml:space="preserve">Pulses (different everyday)/ kidney beans/chick peas, rice, chapati, curd, salad, vegetable/cottage cheese </t>
  </si>
  <si>
    <t xml:space="preserve">same as the lunch ( not the same options but same dishes), curd is replaced by a dessert </t>
  </si>
  <si>
    <t>A glass of milk/ tea and an evening snack</t>
  </si>
  <si>
    <t xml:space="preserve">tea, bread, two fruits, any snack (eg. Sprouts, beaten rice dish, porridge etc). </t>
  </si>
  <si>
    <t>Total</t>
  </si>
  <si>
    <t>Expenditure on accomodation</t>
  </si>
  <si>
    <r>
      <t>Expenditure includes- Electricity cost (</t>
    </r>
    <r>
      <rPr>
        <i/>
        <sz val="11"/>
        <color theme="1"/>
        <rFont val="Calibri"/>
        <family val="2"/>
        <scheme val="minor"/>
      </rPr>
      <t xml:space="preserve">Coolers during summers), hot water facilities,laundary of the beddings and ensuring cleanliness </t>
    </r>
  </si>
  <si>
    <r>
      <t xml:space="preserve">Meals given to the girls and the expenditure of the same ( </t>
    </r>
    <r>
      <rPr>
        <b/>
        <i/>
        <sz val="11"/>
        <color theme="1"/>
        <rFont val="Calibri"/>
        <family val="2"/>
        <scheme val="minor"/>
      </rPr>
      <t>per day)</t>
    </r>
  </si>
  <si>
    <t>Annual ( In Rupees per student)</t>
  </si>
  <si>
    <t>Food</t>
  </si>
  <si>
    <t>Per Day Per Girl</t>
  </si>
  <si>
    <t>Per Month</t>
  </si>
  <si>
    <t>Accomodations &amp; Facilities</t>
  </si>
  <si>
    <t xml:space="preserve">Cost in Rs. </t>
  </si>
  <si>
    <t>Annual Cycle (10 Months)</t>
  </si>
  <si>
    <t>Tuition (Grades XI and XII)</t>
  </si>
  <si>
    <t>Sub Total</t>
  </si>
  <si>
    <t>Contribution from Family</t>
  </si>
  <si>
    <t>Cost for Sponsoring 10 Girls</t>
  </si>
  <si>
    <t>Expense</t>
  </si>
  <si>
    <t>Annual Cost (10 Months)</t>
  </si>
  <si>
    <t xml:space="preserve">For grade VI and VIII                      </t>
  </si>
  <si>
    <t>For grades IX and X</t>
  </si>
  <si>
    <t>For grades XI and XII</t>
  </si>
  <si>
    <t xml:space="preserve">Total school expenditure for 10 month session that includes teachers' salary, maintenance cost of the school, expenditure on the materials/ stationery used by the teachers' , teachers' trainings/capacity building cost, etc. </t>
  </si>
  <si>
    <t>Bodh also engages in a 40 days internal inservice teachers training/ capacity building programme, cost for which is included here</t>
  </si>
  <si>
    <t>Still Needed in Sponsorship (Rs.)</t>
  </si>
  <si>
    <t>For 10 Months</t>
  </si>
  <si>
    <t>Also covers additional facilities like Sports equipments, medical insurance, medical expenditure, library</t>
  </si>
  <si>
    <t>Monthly Expenditure</t>
  </si>
  <si>
    <t>Annual expenditure (10 Month)</t>
  </si>
  <si>
    <t>Total Cost Per Girl (XI and XII)</t>
  </si>
  <si>
    <t>Average Total Cost</t>
  </si>
  <si>
    <t>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</si>
</sst>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1" fillId="0" borderId="0" xfId="0" applyNumberFormat="1" applyFont="1"/>
    <xf numFmtId="0" fontId="0" fillId="0" borderId="0" xfId="0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wrapText="1"/>
    </xf>
    <xf numFmtId="164" fontId="1" fillId="0" borderId="1" xfId="1" applyNumberFormat="1" applyFont="1" applyBorder="1"/>
    <xf numFmtId="164" fontId="5" fillId="0" borderId="1" xfId="1" applyNumberFormat="1" applyFont="1" applyBorder="1"/>
    <xf numFmtId="164" fontId="0" fillId="0" borderId="0" xfId="1" applyNumberFormat="1" applyFont="1"/>
    <xf numFmtId="164" fontId="1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 wrapText="1"/>
    </xf>
    <xf numFmtId="16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abSelected="1" workbookViewId="0">
      <selection activeCell="J1" sqref="J1"/>
    </sheetView>
  </sheetViews>
  <sheetFormatPr defaultRowHeight="15" x14ac:dyDescent="0.25"/>
  <cols>
    <col min="1" max="1" width="27.42578125" bestFit="1" customWidth="1"/>
    <col min="2" max="2" width="14.85546875" bestFit="1" customWidth="1"/>
    <col min="3" max="3" width="12" customWidth="1"/>
    <col min="4" max="4" width="23.85546875" bestFit="1" customWidth="1"/>
    <col min="5" max="5" width="10.5703125" bestFit="1" customWidth="1"/>
  </cols>
  <sheetData>
    <row r="1" spans="1:5" x14ac:dyDescent="0.25">
      <c r="A1" s="2" t="s">
        <v>19</v>
      </c>
      <c r="B1" s="2" t="s">
        <v>16</v>
      </c>
      <c r="C1" s="2" t="s">
        <v>17</v>
      </c>
      <c r="D1" s="2" t="s">
        <v>20</v>
      </c>
    </row>
    <row r="2" spans="1:5" x14ac:dyDescent="0.25">
      <c r="A2" s="10" t="s">
        <v>15</v>
      </c>
      <c r="B2" s="11">
        <v>100</v>
      </c>
      <c r="C2" s="12">
        <v>3000</v>
      </c>
      <c r="D2" s="11">
        <f>C2*10</f>
        <v>30000</v>
      </c>
    </row>
    <row r="3" spans="1:5" x14ac:dyDescent="0.25">
      <c r="A3" s="10" t="s">
        <v>18</v>
      </c>
      <c r="B3" s="11">
        <f>C3/30</f>
        <v>66.666666666666671</v>
      </c>
      <c r="C3" s="12">
        <v>2000</v>
      </c>
      <c r="D3" s="11">
        <f>C3*10</f>
        <v>20000</v>
      </c>
    </row>
    <row r="4" spans="1:5" x14ac:dyDescent="0.25">
      <c r="A4" s="10" t="s">
        <v>21</v>
      </c>
      <c r="B4" s="11">
        <f>C4/30</f>
        <v>80</v>
      </c>
      <c r="C4" s="12">
        <f>D4/10</f>
        <v>2400</v>
      </c>
      <c r="D4" s="11">
        <v>24000</v>
      </c>
    </row>
    <row r="5" spans="1:5" x14ac:dyDescent="0.25">
      <c r="A5" s="2" t="s">
        <v>22</v>
      </c>
      <c r="B5" s="13">
        <f>SUM(B2:B4)</f>
        <v>246.66666666666669</v>
      </c>
      <c r="C5" s="13">
        <f t="shared" ref="C5:D5" si="0">SUM(C2:C4)</f>
        <v>7400</v>
      </c>
      <c r="D5" s="13">
        <f t="shared" si="0"/>
        <v>74000</v>
      </c>
    </row>
    <row r="6" spans="1:5" x14ac:dyDescent="0.25">
      <c r="A6" s="10" t="s">
        <v>23</v>
      </c>
      <c r="B6" s="14">
        <f>C6/30</f>
        <v>16.666666666666668</v>
      </c>
      <c r="C6" s="14">
        <f>D6/10</f>
        <v>500</v>
      </c>
      <c r="D6" s="14">
        <v>5000</v>
      </c>
    </row>
    <row r="7" spans="1:5" x14ac:dyDescent="0.25">
      <c r="A7" s="10"/>
      <c r="B7" s="15"/>
      <c r="C7" s="15"/>
      <c r="D7" s="15"/>
    </row>
    <row r="8" spans="1:5" x14ac:dyDescent="0.25">
      <c r="A8" s="2" t="s">
        <v>37</v>
      </c>
      <c r="B8" s="16">
        <f>B5-B6</f>
        <v>230.00000000000003</v>
      </c>
      <c r="C8" s="16">
        <f t="shared" ref="C8:D8" si="1">C5-C6</f>
        <v>6900</v>
      </c>
      <c r="D8" s="16">
        <f t="shared" si="1"/>
        <v>69000</v>
      </c>
    </row>
    <row r="9" spans="1:5" x14ac:dyDescent="0.25">
      <c r="A9" s="3" t="s">
        <v>28</v>
      </c>
      <c r="B9" s="22">
        <f>C9/30</f>
        <v>216.66666666666666</v>
      </c>
      <c r="C9" s="22">
        <f>D9/10</f>
        <v>6500</v>
      </c>
      <c r="D9" s="22">
        <f>D8-4000</f>
        <v>65000</v>
      </c>
    </row>
    <row r="10" spans="1:5" x14ac:dyDescent="0.25">
      <c r="A10" s="3" t="s">
        <v>27</v>
      </c>
      <c r="B10" s="22">
        <f>C10/30</f>
        <v>203.33333333333334</v>
      </c>
      <c r="C10" s="22">
        <f>D10/10</f>
        <v>6100</v>
      </c>
      <c r="D10" s="22">
        <f>D8-8000</f>
        <v>61000</v>
      </c>
      <c r="E10" s="17"/>
    </row>
    <row r="11" spans="1:5" x14ac:dyDescent="0.25">
      <c r="A11" s="1" t="s">
        <v>38</v>
      </c>
      <c r="D11" s="17">
        <f>AVERAGE(D8:D10)</f>
        <v>65000</v>
      </c>
      <c r="E11" s="17"/>
    </row>
    <row r="12" spans="1:5" x14ac:dyDescent="0.25">
      <c r="A12" t="s">
        <v>24</v>
      </c>
      <c r="D12" s="17">
        <f>10*D11</f>
        <v>650000</v>
      </c>
      <c r="E12" s="18"/>
    </row>
    <row r="13" spans="1:5" x14ac:dyDescent="0.25">
      <c r="A13" t="s">
        <v>39</v>
      </c>
      <c r="D13" s="18">
        <f>D12/64.33</f>
        <v>10104.150474117831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workbookViewId="0">
      <selection activeCell="B12" sqref="B12"/>
    </sheetView>
  </sheetViews>
  <sheetFormatPr defaultRowHeight="15" x14ac:dyDescent="0.25"/>
  <cols>
    <col min="2" max="2" width="60" customWidth="1"/>
    <col min="3" max="3" width="29.85546875" customWidth="1"/>
    <col min="4" max="4" width="25" customWidth="1"/>
  </cols>
  <sheetData>
    <row r="2" spans="2:4" ht="30.75" customHeight="1" x14ac:dyDescent="0.25">
      <c r="B2" s="2" t="s">
        <v>25</v>
      </c>
      <c r="C2" s="3" t="s">
        <v>14</v>
      </c>
      <c r="D2" t="s">
        <v>26</v>
      </c>
    </row>
    <row r="3" spans="2:4" ht="75.75" customHeight="1" x14ac:dyDescent="0.25">
      <c r="B3" s="21" t="s">
        <v>30</v>
      </c>
      <c r="C3" s="1" t="s">
        <v>27</v>
      </c>
      <c r="D3" s="8">
        <v>16000</v>
      </c>
    </row>
    <row r="4" spans="2:4" x14ac:dyDescent="0.25">
      <c r="B4" s="21"/>
      <c r="C4" s="1" t="s">
        <v>28</v>
      </c>
      <c r="D4" s="8">
        <v>20000</v>
      </c>
    </row>
    <row r="5" spans="2:4" ht="12.75" customHeight="1" x14ac:dyDescent="0.25">
      <c r="B5" s="21"/>
      <c r="C5" s="1" t="s">
        <v>29</v>
      </c>
      <c r="D5" s="8">
        <v>25000</v>
      </c>
    </row>
    <row r="6" spans="2:4" ht="45" x14ac:dyDescent="0.25">
      <c r="B6" s="1" t="s">
        <v>31</v>
      </c>
    </row>
    <row r="9" spans="2:4" x14ac:dyDescent="0.25">
      <c r="B9" s="2"/>
    </row>
  </sheetData>
  <mergeCells count="1"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2"/>
  <sheetViews>
    <sheetView topLeftCell="A15" workbookViewId="0">
      <selection activeCell="E10" sqref="E10"/>
    </sheetView>
  </sheetViews>
  <sheetFormatPr defaultRowHeight="15" x14ac:dyDescent="0.25"/>
  <cols>
    <col min="2" max="2" width="22.42578125" customWidth="1"/>
    <col min="3" max="3" width="19.7109375" customWidth="1"/>
    <col min="4" max="4" width="23.28515625" customWidth="1"/>
    <col min="5" max="5" width="17.28515625" customWidth="1"/>
    <col min="6" max="6" width="10.28515625" bestFit="1" customWidth="1"/>
  </cols>
  <sheetData>
    <row r="1" spans="2:7" x14ac:dyDescent="0.25">
      <c r="B1" s="2" t="s">
        <v>13</v>
      </c>
      <c r="C1" s="2"/>
      <c r="D1" s="2"/>
    </row>
    <row r="2" spans="2:7" ht="30" x14ac:dyDescent="0.25">
      <c r="B2" s="4"/>
      <c r="C2" s="4" t="s">
        <v>4</v>
      </c>
      <c r="D2" s="5" t="s">
        <v>5</v>
      </c>
      <c r="E2" s="5" t="s">
        <v>32</v>
      </c>
      <c r="F2" t="s">
        <v>17</v>
      </c>
      <c r="G2" t="s">
        <v>33</v>
      </c>
    </row>
    <row r="3" spans="2:7" ht="60" x14ac:dyDescent="0.25">
      <c r="B3" s="4" t="s">
        <v>1</v>
      </c>
      <c r="C3" s="6" t="s">
        <v>9</v>
      </c>
      <c r="D3" s="7">
        <v>35</v>
      </c>
      <c r="E3" s="7">
        <v>20</v>
      </c>
      <c r="F3">
        <f>E3*30</f>
        <v>600</v>
      </c>
      <c r="G3">
        <f>F3*10</f>
        <v>6000</v>
      </c>
    </row>
    <row r="4" spans="2:7" ht="105" x14ac:dyDescent="0.25">
      <c r="B4" s="4" t="s">
        <v>2</v>
      </c>
      <c r="C4" s="6" t="s">
        <v>6</v>
      </c>
      <c r="D4" s="7">
        <v>55</v>
      </c>
      <c r="E4" s="7">
        <v>40</v>
      </c>
      <c r="F4">
        <f t="shared" ref="F4:F7" si="0">E4*30</f>
        <v>1200</v>
      </c>
      <c r="G4">
        <f t="shared" ref="G4:G7" si="1">F4*10</f>
        <v>12000</v>
      </c>
    </row>
    <row r="5" spans="2:7" ht="45" x14ac:dyDescent="0.25">
      <c r="B5" s="4" t="s">
        <v>3</v>
      </c>
      <c r="C5" s="6" t="s">
        <v>8</v>
      </c>
      <c r="D5" s="7">
        <v>15</v>
      </c>
      <c r="E5" s="7">
        <v>0</v>
      </c>
      <c r="F5">
        <f t="shared" si="0"/>
        <v>0</v>
      </c>
      <c r="G5">
        <f t="shared" si="1"/>
        <v>0</v>
      </c>
    </row>
    <row r="6" spans="2:7" ht="90" x14ac:dyDescent="0.25">
      <c r="B6" s="4" t="s">
        <v>0</v>
      </c>
      <c r="C6" s="6" t="s">
        <v>7</v>
      </c>
      <c r="D6" s="7">
        <v>60</v>
      </c>
      <c r="E6" s="7">
        <v>40</v>
      </c>
      <c r="F6">
        <f t="shared" si="0"/>
        <v>1200</v>
      </c>
      <c r="G6">
        <f t="shared" si="1"/>
        <v>12000</v>
      </c>
    </row>
    <row r="7" spans="2:7" x14ac:dyDescent="0.25">
      <c r="B7" s="4" t="s">
        <v>10</v>
      </c>
      <c r="C7" s="7"/>
      <c r="D7" s="7">
        <f>SUM(D3:D6)</f>
        <v>165</v>
      </c>
      <c r="E7" s="7">
        <f>SUM(E3:E6)</f>
        <v>100</v>
      </c>
      <c r="F7">
        <f t="shared" si="0"/>
        <v>3000</v>
      </c>
      <c r="G7">
        <f t="shared" si="1"/>
        <v>30000</v>
      </c>
    </row>
    <row r="8" spans="2:7" x14ac:dyDescent="0.25">
      <c r="B8" s="19"/>
      <c r="C8" s="20"/>
      <c r="D8" s="20"/>
      <c r="E8" s="20"/>
    </row>
    <row r="9" spans="2:7" x14ac:dyDescent="0.25">
      <c r="D9" t="s">
        <v>35</v>
      </c>
      <c r="E9" t="s">
        <v>36</v>
      </c>
    </row>
    <row r="10" spans="2:7" ht="120" x14ac:dyDescent="0.25">
      <c r="B10" s="3" t="s">
        <v>11</v>
      </c>
      <c r="C10" s="1" t="s">
        <v>12</v>
      </c>
      <c r="D10">
        <v>2000</v>
      </c>
      <c r="E10" s="8">
        <v>20000</v>
      </c>
    </row>
    <row r="11" spans="2:7" ht="105" x14ac:dyDescent="0.25">
      <c r="B11" s="2"/>
      <c r="C11" s="1" t="s">
        <v>34</v>
      </c>
    </row>
    <row r="12" spans="2:7" x14ac:dyDescent="0.25">
      <c r="E1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Summary</vt:lpstr>
      <vt:lpstr>school expenditure </vt:lpstr>
      <vt:lpstr>Hostel expenditure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Divya Singh</dc:creator>
  <cp:lastModifiedBy>Neha Gupta</cp:lastModifiedBy>
  <dcterms:created xsi:type="dcterms:W3CDTF">2017-11-17T09:50:41Z</dcterms:created>
  <dcterms:modified xsi:type="dcterms:W3CDTF">2017-12-14T02:04:48Z</dcterms:modified>
</cp:coreProperties>
</file>