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<sst xmlns="http://schemas.openxmlformats.org/spreadsheetml/2006/main" count="118" uniqueCount="71">
  <si>
    <t>Deenabandhu Teacher Resource Center</t>
  </si>
  <si>
    <t xml:space="preserve">Chamarajanagara, Karnataka </t>
  </si>
  <si>
    <t>Proposal to Asha Grands seeking</t>
  </si>
  <si>
    <t xml:space="preserve">Financial support developing Science and Mathematics Learning Corners </t>
  </si>
  <si>
    <t xml:space="preserve">In 8 Government Schools from Rural areas </t>
  </si>
  <si>
    <t>Budget towards Learning Corners in 8 Government Rural Schools:</t>
  </si>
  <si>
    <t>Sl. No</t>
  </si>
  <si>
    <t>Index</t>
  </si>
  <si>
    <t>Cost in INR</t>
  </si>
  <si>
    <t xml:space="preserve">   </t>
  </si>
  <si>
    <t>Total expenditure towards 8 Learning Corners @ INR 1,70,888/- per corner (Details of the cost towards each Corner is furnished in the table below)</t>
  </si>
  <si>
    <t>Salary to the Resource Person at 16,000/- per month for two years</t>
  </si>
  <si>
    <t>Food and travel expenditure for the resource person while field visits (INR 3000/- per month for 20 months)</t>
  </si>
  <si>
    <t>Total expenditure</t>
  </si>
  <si>
    <t>Administrative expenditure (10% of total expenditure)</t>
  </si>
  <si>
    <t xml:space="preserve">Total budget of the project </t>
  </si>
  <si>
    <t xml:space="preserve"> </t>
  </si>
  <si>
    <t>Projected estimate of the needed amount for the establishment of one Learning Corner:</t>
  </si>
  <si>
    <t>Sl.No.</t>
  </si>
  <si>
    <t>Name of the TLM (Teaching Learning Material)</t>
  </si>
  <si>
    <t>Unit Pricein INR</t>
  </si>
  <si>
    <t>GST 18% in INR</t>
  </si>
  <si>
    <t>Total in INR</t>
  </si>
  <si>
    <t>Light kit + Sun parallel rays model</t>
  </si>
  <si>
    <t>Image formed in concave mirror (Window box model)</t>
  </si>
  <si>
    <t>Reflection and Transmission model</t>
  </si>
  <si>
    <t>Simple Camera</t>
  </si>
  <si>
    <t>Lever model</t>
  </si>
  <si>
    <t>Double cone (Stainless steel model)</t>
  </si>
  <si>
    <t>Conservation of momentum (Newton's cradle)</t>
  </si>
  <si>
    <t>Magnetic Levitation</t>
  </si>
  <si>
    <t>Mechanical Energy -Electrical energy</t>
  </si>
  <si>
    <t>Wind energy into Electrical energy</t>
  </si>
  <si>
    <t>Relationship between Electricity &amp;Magnetism</t>
  </si>
  <si>
    <t>Solar Energy into Electric energy</t>
  </si>
  <si>
    <t>Magnetic &amp;Non-magnetic substances</t>
  </si>
  <si>
    <t>Periscope</t>
  </si>
  <si>
    <t>Running Horse (Persistence of vision)</t>
  </si>
  <si>
    <t>Coupled Pendulum</t>
  </si>
  <si>
    <t>Conservationof Energy</t>
  </si>
  <si>
    <t>Musical tubes</t>
  </si>
  <si>
    <t>Friction model</t>
  </si>
  <si>
    <t>Deep well(multiple reflection)</t>
  </si>
  <si>
    <t>Metal expandsby heat</t>
  </si>
  <si>
    <t>Floating magnets</t>
  </si>
  <si>
    <t>Barton's pendulum</t>
  </si>
  <si>
    <t>Mechanical advantage of pulleys</t>
  </si>
  <si>
    <t>Load distribution</t>
  </si>
  <si>
    <t>Viscosity</t>
  </si>
  <si>
    <t>Impossible mixture</t>
  </si>
  <si>
    <t>Human Respiratory system working model</t>
  </si>
  <si>
    <t>Vortex</t>
  </si>
  <si>
    <t>Hot air raises  up</t>
  </si>
  <si>
    <t>Curie Point</t>
  </si>
  <si>
    <t>MATHEMATICS:</t>
  </si>
  <si>
    <t>Bar graph model</t>
  </si>
  <si>
    <t>Pie value model</t>
  </si>
  <si>
    <t>Geo board – Square</t>
  </si>
  <si>
    <t>Geometrical Shapes kit</t>
  </si>
  <si>
    <t>Fraction kit</t>
  </si>
  <si>
    <t>Trigonometry model</t>
  </si>
  <si>
    <t xml:space="preserve">Pythagoras Theorem  </t>
  </si>
  <si>
    <t xml:space="preserve">Measuring heights using trigonometry </t>
  </si>
  <si>
    <t>All roads lead to rome</t>
  </si>
  <si>
    <t>CARDS/CHARTS:</t>
  </si>
  <si>
    <t>Biodiversity cards Rs.100 X 20 cards</t>
  </si>
  <si>
    <t>Self-access cards Rs.70 X 30 cards</t>
  </si>
  <si>
    <t>Folklore Charts Rs.100 X 15 cards</t>
  </si>
  <si>
    <t>Display furniture</t>
  </si>
  <si>
    <t>NA</t>
  </si>
  <si>
    <t>Total Expenditure towards each Learning Corner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</si>
</sst>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\-??_);_(@_)"/>
  </numFmts>
  <fonts count="3">
    <font>
      <sz val="11.0"/>
      <color rgb="FF000000"/>
      <name val="Calibri"/>
    </font>
    <font>
      <b/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shrinkToFit="0" vertical="bottom" wrapText="0"/>
    </xf>
    <xf borderId="5" fillId="0" fontId="2" numFmtId="0" xfId="0" applyBorder="1" applyFont="1"/>
    <xf borderId="6" fillId="0" fontId="1" numFmtId="0" xfId="0" applyAlignment="1" applyBorder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0" fillId="0" fontId="0" numFmtId="0" xfId="0" applyAlignment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9" fillId="0" fontId="0" numFmtId="0" xfId="0" applyAlignment="1" applyBorder="1" applyFont="1">
      <alignment shrinkToFit="0" vertical="bottom" wrapText="0"/>
    </xf>
    <xf borderId="10" fillId="0" fontId="0" numFmtId="0" xfId="0" applyAlignment="1" applyBorder="1" applyFont="1">
      <alignment shrinkToFit="0" vertical="bottom" wrapText="1"/>
    </xf>
    <xf borderId="10" fillId="0" fontId="0" numFmtId="164" xfId="0" applyAlignment="1" applyBorder="1" applyFont="1" applyNumberFormat="1">
      <alignment horizontal="right" shrinkToFit="0" vertical="bottom" wrapText="0"/>
    </xf>
    <xf borderId="10" fillId="0" fontId="0" numFmtId="164" xfId="0" applyAlignment="1" applyBorder="1" applyFont="1" applyNumberFormat="1">
      <alignment shrinkToFit="0" vertical="bottom" wrapText="1"/>
    </xf>
    <xf borderId="10" fillId="0" fontId="0" numFmtId="164" xfId="0" applyAlignment="1" applyBorder="1" applyFont="1" applyNumberFormat="1">
      <alignment shrinkToFit="0" vertical="bottom" wrapText="0"/>
    </xf>
    <xf borderId="10" fillId="0" fontId="1" numFmtId="0" xfId="0" applyAlignment="1" applyBorder="1" applyFont="1">
      <alignment horizontal="center" shrinkToFit="0" vertical="bottom" wrapText="1"/>
    </xf>
    <xf borderId="10" fillId="0" fontId="1" numFmtId="164" xfId="0" applyAlignment="1" applyBorder="1" applyFont="1" applyNumberForma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11" fillId="0" fontId="2" numFmtId="0" xfId="0" applyBorder="1" applyFont="1"/>
    <xf borderId="12" fillId="0" fontId="1" numFmtId="0" xfId="0" applyAlignment="1" applyBorder="1" applyFont="1">
      <alignment horizontal="center" shrinkToFit="0" vertical="bottom" wrapText="0"/>
    </xf>
    <xf borderId="10" fillId="0" fontId="0" numFmtId="0" xfId="0" applyAlignment="1" applyBorder="1" applyFont="1">
      <alignment shrinkToFit="0" vertical="bottom" wrapText="0"/>
    </xf>
    <xf borderId="10" fillId="0" fontId="0" numFmtId="3" xfId="0" applyAlignment="1" applyBorder="1" applyFont="1" applyNumberFormat="1">
      <alignment shrinkToFit="0" vertical="bottom" wrapText="0"/>
    </xf>
    <xf borderId="12" fillId="0" fontId="0" numFmtId="3" xfId="0" applyAlignment="1" applyBorder="1" applyFont="1" applyNumberForma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12" fillId="0" fontId="0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16" fillId="0" fontId="1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52.57"/>
    <col customWidth="1" min="3" max="3" width="15.86"/>
    <col customWidth="1" min="4" max="4" width="15.14"/>
    <col customWidth="1" min="5" max="5" width="11.14"/>
    <col customWidth="1" min="6" max="6" width="8.57"/>
    <col customWidth="1" min="7" max="26" width="8.71"/>
  </cols>
  <sheetData>
    <row r="1" ht="13.5" customHeight="1">
      <c r="A1" s="1" t="s">
        <v>0</v>
      </c>
      <c r="B1" s="2"/>
      <c r="C1" s="2"/>
      <c r="D1" s="2"/>
      <c r="E1" s="3"/>
    </row>
    <row r="2" ht="13.5" customHeight="1">
      <c r="A2" s="4" t="s">
        <v>1</v>
      </c>
      <c r="E2" s="5"/>
    </row>
    <row r="3" ht="13.5" customHeight="1">
      <c r="A3" s="4"/>
      <c r="E3" s="5"/>
    </row>
    <row r="4" ht="13.5" customHeight="1">
      <c r="A4" s="4" t="s">
        <v>2</v>
      </c>
      <c r="E4" s="5"/>
    </row>
    <row r="5" ht="13.5" customHeight="1">
      <c r="A5" s="4" t="s">
        <v>3</v>
      </c>
      <c r="E5" s="5"/>
    </row>
    <row r="6" ht="13.5" customHeight="1">
      <c r="A6" s="4" t="s">
        <v>4</v>
      </c>
      <c r="E6" s="5"/>
    </row>
    <row r="7" ht="28.5" customHeight="1">
      <c r="A7" s="4"/>
      <c r="E7" s="5"/>
    </row>
    <row r="8" ht="13.5" customHeight="1">
      <c r="A8" s="6" t="s">
        <v>5</v>
      </c>
      <c r="B8" s="7"/>
      <c r="C8" s="8"/>
      <c r="D8" s="9"/>
      <c r="E8" s="10"/>
    </row>
    <row r="9" ht="13.5" customHeight="1">
      <c r="A9" s="11" t="s">
        <v>6</v>
      </c>
      <c r="B9" s="12" t="s">
        <v>7</v>
      </c>
      <c r="C9" s="12" t="s">
        <v>8</v>
      </c>
      <c r="D9" s="9" t="s">
        <v>9</v>
      </c>
      <c r="E9" s="10"/>
    </row>
    <row r="10" ht="13.5" customHeight="1">
      <c r="A10" s="13">
        <v>1.0</v>
      </c>
      <c r="B10" s="14" t="s">
        <v>10</v>
      </c>
      <c r="C10" s="15">
        <f>E65*8</f>
        <v>1367104</v>
      </c>
      <c r="D10" s="9" t="s">
        <v>9</v>
      </c>
      <c r="E10" s="10"/>
    </row>
    <row r="11" ht="13.5" customHeight="1">
      <c r="A11" s="13">
        <v>2.0</v>
      </c>
      <c r="B11" s="14" t="s">
        <v>11</v>
      </c>
      <c r="C11" s="16">
        <f>16000*24</f>
        <v>384000</v>
      </c>
      <c r="D11" s="9"/>
      <c r="E11" s="10"/>
    </row>
    <row r="12" ht="13.5" customHeight="1">
      <c r="A12" s="13">
        <v>3.0</v>
      </c>
      <c r="B12" s="14" t="s">
        <v>12</v>
      </c>
      <c r="C12" s="17">
        <f>3000*20</f>
        <v>60000</v>
      </c>
      <c r="D12" s="9" t="s">
        <v>9</v>
      </c>
      <c r="E12" s="10"/>
    </row>
    <row r="13" ht="13.5" customHeight="1">
      <c r="A13" s="13"/>
      <c r="B13" s="18" t="s">
        <v>13</v>
      </c>
      <c r="C13" s="19">
        <f>SUM(C10:C12)</f>
        <v>1811104</v>
      </c>
      <c r="D13" s="9" t="s">
        <v>9</v>
      </c>
      <c r="E13" s="10"/>
    </row>
    <row r="14" ht="13.5" customHeight="1">
      <c r="A14" s="13">
        <v>4.0</v>
      </c>
      <c r="B14" s="14" t="s">
        <v>14</v>
      </c>
      <c r="C14" s="17">
        <f>C13*0.1</f>
        <v>181110.4</v>
      </c>
      <c r="D14" s="9" t="s">
        <v>9</v>
      </c>
      <c r="E14" s="10"/>
    </row>
    <row r="15" ht="13.5" customHeight="1">
      <c r="A15" s="13"/>
      <c r="B15" s="18" t="s">
        <v>15</v>
      </c>
      <c r="C15" s="19">
        <f>C14+C13</f>
        <v>1992214.4</v>
      </c>
      <c r="D15" s="9" t="s">
        <v>16</v>
      </c>
      <c r="E15" s="10"/>
    </row>
    <row r="16" ht="13.5" customHeight="1">
      <c r="A16" s="20"/>
      <c r="B16" s="9"/>
      <c r="C16" s="9"/>
      <c r="D16" s="9"/>
      <c r="E16" s="10"/>
    </row>
    <row r="17" ht="13.5" customHeight="1">
      <c r="A17" s="6" t="s">
        <v>17</v>
      </c>
      <c r="B17" s="7"/>
      <c r="C17" s="7"/>
      <c r="D17" s="7"/>
      <c r="E17" s="21"/>
    </row>
    <row r="18" ht="13.5" customHeight="1">
      <c r="A18" s="11" t="s">
        <v>18</v>
      </c>
      <c r="B18" s="12" t="s">
        <v>19</v>
      </c>
      <c r="C18" s="12" t="s">
        <v>20</v>
      </c>
      <c r="D18" s="12" t="s">
        <v>21</v>
      </c>
      <c r="E18" s="22" t="s">
        <v>22</v>
      </c>
      <c r="F18" t="s">
        <v>9</v>
      </c>
    </row>
    <row r="19" ht="13.5" customHeight="1">
      <c r="A19" s="13">
        <v>1.0</v>
      </c>
      <c r="B19" s="23" t="s">
        <v>23</v>
      </c>
      <c r="C19" s="24">
        <f t="shared" ref="C19:C49" si="1">E19/1.18</f>
        <v>5254.237288</v>
      </c>
      <c r="D19" s="24">
        <f t="shared" ref="D19:D49" si="2">E19-C19</f>
        <v>945.7627119</v>
      </c>
      <c r="E19" s="25">
        <v>6200.0</v>
      </c>
      <c r="F19" t="s">
        <v>9</v>
      </c>
    </row>
    <row r="20" ht="13.5" customHeight="1">
      <c r="A20" s="13">
        <v>2.0</v>
      </c>
      <c r="B20" s="23" t="s">
        <v>24</v>
      </c>
      <c r="C20" s="24">
        <f t="shared" si="1"/>
        <v>1254.237288</v>
      </c>
      <c r="D20" s="24">
        <f t="shared" si="2"/>
        <v>225.7627119</v>
      </c>
      <c r="E20" s="25">
        <v>1480.0</v>
      </c>
      <c r="F20" t="s">
        <v>9</v>
      </c>
    </row>
    <row r="21" ht="13.5" customHeight="1">
      <c r="A21" s="13">
        <v>3.0</v>
      </c>
      <c r="B21" s="23" t="s">
        <v>25</v>
      </c>
      <c r="C21" s="24">
        <f t="shared" si="1"/>
        <v>2500</v>
      </c>
      <c r="D21" s="24">
        <f t="shared" si="2"/>
        <v>450</v>
      </c>
      <c r="E21" s="25">
        <v>2950.0</v>
      </c>
      <c r="F21" t="s">
        <v>9</v>
      </c>
    </row>
    <row r="22" ht="13.5" customHeight="1">
      <c r="A22" s="13">
        <v>4.0</v>
      </c>
      <c r="B22" s="23" t="s">
        <v>26</v>
      </c>
      <c r="C22" s="24">
        <f t="shared" si="1"/>
        <v>2000</v>
      </c>
      <c r="D22" s="24">
        <f t="shared" si="2"/>
        <v>360</v>
      </c>
      <c r="E22" s="25">
        <v>2360.0</v>
      </c>
      <c r="F22" t="s">
        <v>9</v>
      </c>
    </row>
    <row r="23" ht="13.5" customHeight="1">
      <c r="A23" s="13">
        <v>5.0</v>
      </c>
      <c r="B23" s="23" t="s">
        <v>27</v>
      </c>
      <c r="C23" s="24">
        <f t="shared" si="1"/>
        <v>2000</v>
      </c>
      <c r="D23" s="24">
        <f t="shared" si="2"/>
        <v>360</v>
      </c>
      <c r="E23" s="25">
        <v>2360.0</v>
      </c>
      <c r="F23" t="s">
        <v>9</v>
      </c>
    </row>
    <row r="24" ht="13.5" customHeight="1">
      <c r="A24" s="13">
        <v>6.0</v>
      </c>
      <c r="B24" s="23" t="s">
        <v>28</v>
      </c>
      <c r="C24" s="24">
        <f t="shared" si="1"/>
        <v>3254.237288</v>
      </c>
      <c r="D24" s="24">
        <f t="shared" si="2"/>
        <v>585.7627119</v>
      </c>
      <c r="E24" s="25">
        <v>3840.0</v>
      </c>
      <c r="F24" t="s">
        <v>9</v>
      </c>
    </row>
    <row r="25" ht="13.5" customHeight="1">
      <c r="A25" s="13">
        <v>7.0</v>
      </c>
      <c r="B25" s="23" t="s">
        <v>29</v>
      </c>
      <c r="C25" s="24">
        <f t="shared" si="1"/>
        <v>2454.237288</v>
      </c>
      <c r="D25" s="24">
        <f t="shared" si="2"/>
        <v>441.7627119</v>
      </c>
      <c r="E25" s="25">
        <v>2896.0</v>
      </c>
      <c r="F25" t="s">
        <v>9</v>
      </c>
    </row>
    <row r="26" ht="13.5" customHeight="1">
      <c r="A26" s="13">
        <v>8.0</v>
      </c>
      <c r="B26" s="23" t="s">
        <v>30</v>
      </c>
      <c r="C26" s="24">
        <f t="shared" si="1"/>
        <v>1154.237288</v>
      </c>
      <c r="D26" s="24">
        <f t="shared" si="2"/>
        <v>207.7627119</v>
      </c>
      <c r="E26" s="25">
        <v>1362.0</v>
      </c>
      <c r="F26" t="s">
        <v>9</v>
      </c>
    </row>
    <row r="27" ht="13.5" customHeight="1">
      <c r="A27" s="13">
        <v>9.0</v>
      </c>
      <c r="B27" s="23" t="s">
        <v>31</v>
      </c>
      <c r="C27" s="24">
        <f t="shared" si="1"/>
        <v>1504.237288</v>
      </c>
      <c r="D27" s="24">
        <f t="shared" si="2"/>
        <v>270.7627119</v>
      </c>
      <c r="E27" s="25">
        <v>1775.0</v>
      </c>
      <c r="F27" t="s">
        <v>9</v>
      </c>
    </row>
    <row r="28" ht="13.5" customHeight="1">
      <c r="A28" s="13">
        <v>10.0</v>
      </c>
      <c r="B28" s="23" t="s">
        <v>32</v>
      </c>
      <c r="C28" s="24">
        <f t="shared" si="1"/>
        <v>1254.237288</v>
      </c>
      <c r="D28" s="24">
        <f t="shared" si="2"/>
        <v>225.7627119</v>
      </c>
      <c r="E28" s="25">
        <v>1480.0</v>
      </c>
      <c r="F28" t="s">
        <v>9</v>
      </c>
    </row>
    <row r="29" ht="13.5" customHeight="1">
      <c r="A29" s="13">
        <v>11.0</v>
      </c>
      <c r="B29" s="23" t="s">
        <v>33</v>
      </c>
      <c r="C29" s="24">
        <f t="shared" si="1"/>
        <v>2254.237288</v>
      </c>
      <c r="D29" s="24">
        <f t="shared" si="2"/>
        <v>405.7627119</v>
      </c>
      <c r="E29" s="25">
        <v>2660.0</v>
      </c>
      <c r="F29" t="s">
        <v>9</v>
      </c>
    </row>
    <row r="30" ht="13.5" customHeight="1">
      <c r="A30" s="13">
        <v>12.0</v>
      </c>
      <c r="B30" s="23" t="s">
        <v>34</v>
      </c>
      <c r="C30" s="24">
        <f t="shared" si="1"/>
        <v>1054.237288</v>
      </c>
      <c r="D30" s="24">
        <f t="shared" si="2"/>
        <v>189.7627119</v>
      </c>
      <c r="E30" s="25">
        <v>1244.0</v>
      </c>
      <c r="F30" t="s">
        <v>9</v>
      </c>
    </row>
    <row r="31" ht="13.5" customHeight="1">
      <c r="A31" s="13">
        <v>13.0</v>
      </c>
      <c r="B31" s="23" t="s">
        <v>35</v>
      </c>
      <c r="C31" s="24">
        <f t="shared" si="1"/>
        <v>3754.237288</v>
      </c>
      <c r="D31" s="24">
        <f t="shared" si="2"/>
        <v>675.7627119</v>
      </c>
      <c r="E31" s="25">
        <v>4430.0</v>
      </c>
      <c r="F31" t="s">
        <v>9</v>
      </c>
    </row>
    <row r="32" ht="13.5" customHeight="1">
      <c r="A32" s="13">
        <v>14.0</v>
      </c>
      <c r="B32" s="23" t="s">
        <v>36</v>
      </c>
      <c r="C32" s="24">
        <f t="shared" si="1"/>
        <v>2754.237288</v>
      </c>
      <c r="D32" s="24">
        <f t="shared" si="2"/>
        <v>495.7627119</v>
      </c>
      <c r="E32" s="25">
        <v>3250.0</v>
      </c>
      <c r="F32" t="s">
        <v>9</v>
      </c>
    </row>
    <row r="33" ht="13.5" customHeight="1">
      <c r="A33" s="13">
        <v>15.0</v>
      </c>
      <c r="B33" s="23" t="s">
        <v>37</v>
      </c>
      <c r="C33" s="24">
        <f t="shared" si="1"/>
        <v>4449.152542</v>
      </c>
      <c r="D33" s="24">
        <f t="shared" si="2"/>
        <v>800.8474576</v>
      </c>
      <c r="E33" s="25">
        <v>5250.0</v>
      </c>
      <c r="F33" t="s">
        <v>9</v>
      </c>
    </row>
    <row r="34" ht="13.5" customHeight="1">
      <c r="A34" s="13">
        <v>16.0</v>
      </c>
      <c r="B34" s="23" t="s">
        <v>38</v>
      </c>
      <c r="C34" s="24">
        <f t="shared" si="1"/>
        <v>2254.237288</v>
      </c>
      <c r="D34" s="24">
        <f t="shared" si="2"/>
        <v>405.7627119</v>
      </c>
      <c r="E34" s="25">
        <v>2660.0</v>
      </c>
      <c r="F34" t="s">
        <v>9</v>
      </c>
    </row>
    <row r="35" ht="13.5" customHeight="1">
      <c r="A35" s="13">
        <v>17.0</v>
      </c>
      <c r="B35" s="23" t="s">
        <v>39</v>
      </c>
      <c r="C35" s="24">
        <f t="shared" si="1"/>
        <v>1754.237288</v>
      </c>
      <c r="D35" s="24">
        <f t="shared" si="2"/>
        <v>315.7627119</v>
      </c>
      <c r="E35" s="25">
        <v>2070.0</v>
      </c>
      <c r="F35" t="s">
        <v>9</v>
      </c>
    </row>
    <row r="36" ht="13.5" customHeight="1">
      <c r="A36" s="13">
        <v>18.0</v>
      </c>
      <c r="B36" s="23" t="s">
        <v>40</v>
      </c>
      <c r="C36" s="24">
        <f t="shared" si="1"/>
        <v>2754.237288</v>
      </c>
      <c r="D36" s="24">
        <f t="shared" si="2"/>
        <v>495.7627119</v>
      </c>
      <c r="E36" s="25">
        <v>3250.0</v>
      </c>
      <c r="F36" t="s">
        <v>9</v>
      </c>
    </row>
    <row r="37" ht="13.5" customHeight="1">
      <c r="A37" s="13">
        <v>19.0</v>
      </c>
      <c r="B37" s="23" t="s">
        <v>41</v>
      </c>
      <c r="C37" s="24">
        <f t="shared" si="1"/>
        <v>2254.237288</v>
      </c>
      <c r="D37" s="24">
        <f t="shared" si="2"/>
        <v>405.7627119</v>
      </c>
      <c r="E37" s="25">
        <v>2660.0</v>
      </c>
      <c r="F37" t="s">
        <v>9</v>
      </c>
    </row>
    <row r="38" ht="13.5" customHeight="1">
      <c r="A38" s="13">
        <v>20.0</v>
      </c>
      <c r="B38" s="23" t="s">
        <v>42</v>
      </c>
      <c r="C38" s="24">
        <f t="shared" si="1"/>
        <v>14432.20339</v>
      </c>
      <c r="D38" s="24">
        <f t="shared" si="2"/>
        <v>2597.79661</v>
      </c>
      <c r="E38" s="25">
        <v>17030.0</v>
      </c>
      <c r="F38" t="s">
        <v>9</v>
      </c>
    </row>
    <row r="39" ht="13.5" customHeight="1">
      <c r="A39" s="13">
        <v>21.0</v>
      </c>
      <c r="B39" s="23" t="s">
        <v>43</v>
      </c>
      <c r="C39" s="24">
        <f t="shared" si="1"/>
        <v>1454.237288</v>
      </c>
      <c r="D39" s="24">
        <f t="shared" si="2"/>
        <v>261.7627119</v>
      </c>
      <c r="E39" s="25">
        <v>1716.0</v>
      </c>
      <c r="F39" t="s">
        <v>9</v>
      </c>
    </row>
    <row r="40" ht="13.5" customHeight="1">
      <c r="A40" s="13">
        <v>22.0</v>
      </c>
      <c r="B40" s="23" t="s">
        <v>44</v>
      </c>
      <c r="C40" s="24">
        <f t="shared" si="1"/>
        <v>1054.237288</v>
      </c>
      <c r="D40" s="24">
        <f t="shared" si="2"/>
        <v>189.7627119</v>
      </c>
      <c r="E40" s="25">
        <v>1244.0</v>
      </c>
      <c r="F40" t="s">
        <v>9</v>
      </c>
    </row>
    <row r="41" ht="13.5" customHeight="1">
      <c r="A41" s="13">
        <v>23.0</v>
      </c>
      <c r="B41" s="23" t="s">
        <v>45</v>
      </c>
      <c r="C41" s="24">
        <f t="shared" si="1"/>
        <v>2754.237288</v>
      </c>
      <c r="D41" s="24">
        <f t="shared" si="2"/>
        <v>495.7627119</v>
      </c>
      <c r="E41" s="25">
        <v>3250.0</v>
      </c>
      <c r="F41" t="s">
        <v>9</v>
      </c>
    </row>
    <row r="42" ht="13.5" customHeight="1">
      <c r="A42" s="13">
        <v>24.0</v>
      </c>
      <c r="B42" s="23" t="s">
        <v>46</v>
      </c>
      <c r="C42" s="24">
        <f t="shared" si="1"/>
        <v>3254.237288</v>
      </c>
      <c r="D42" s="24">
        <f t="shared" si="2"/>
        <v>585.7627119</v>
      </c>
      <c r="E42" s="25">
        <v>3840.0</v>
      </c>
      <c r="F42" t="s">
        <v>9</v>
      </c>
    </row>
    <row r="43" ht="13.5" customHeight="1">
      <c r="A43" s="13">
        <v>25.0</v>
      </c>
      <c r="B43" s="23" t="s">
        <v>47</v>
      </c>
      <c r="C43" s="24">
        <f t="shared" si="1"/>
        <v>3000</v>
      </c>
      <c r="D43" s="24">
        <f t="shared" si="2"/>
        <v>540</v>
      </c>
      <c r="E43" s="25">
        <v>3540.0</v>
      </c>
      <c r="F43" t="s">
        <v>9</v>
      </c>
    </row>
    <row r="44" ht="13.5" customHeight="1">
      <c r="A44" s="13">
        <v>26.0</v>
      </c>
      <c r="B44" s="23" t="s">
        <v>48</v>
      </c>
      <c r="C44" s="24">
        <f t="shared" si="1"/>
        <v>3500</v>
      </c>
      <c r="D44" s="24">
        <f t="shared" si="2"/>
        <v>630</v>
      </c>
      <c r="E44" s="25">
        <v>4130.0</v>
      </c>
      <c r="F44" t="s">
        <v>9</v>
      </c>
    </row>
    <row r="45" ht="13.5" customHeight="1">
      <c r="A45" s="13">
        <v>27.0</v>
      </c>
      <c r="B45" s="23" t="s">
        <v>49</v>
      </c>
      <c r="C45" s="24">
        <f t="shared" si="1"/>
        <v>2000</v>
      </c>
      <c r="D45" s="24">
        <f t="shared" si="2"/>
        <v>360</v>
      </c>
      <c r="E45" s="25">
        <v>2360.0</v>
      </c>
      <c r="F45" t="s">
        <v>9</v>
      </c>
    </row>
    <row r="46" ht="13.5" customHeight="1">
      <c r="A46" s="13">
        <v>28.0</v>
      </c>
      <c r="B46" s="23" t="s">
        <v>50</v>
      </c>
      <c r="C46" s="24">
        <f t="shared" si="1"/>
        <v>3500</v>
      </c>
      <c r="D46" s="24">
        <f t="shared" si="2"/>
        <v>630</v>
      </c>
      <c r="E46" s="25">
        <v>4130.0</v>
      </c>
      <c r="F46" t="s">
        <v>9</v>
      </c>
    </row>
    <row r="47" ht="13.5" customHeight="1">
      <c r="A47" s="13">
        <v>29.0</v>
      </c>
      <c r="B47" s="23" t="s">
        <v>51</v>
      </c>
      <c r="C47" s="24">
        <f t="shared" si="1"/>
        <v>3500</v>
      </c>
      <c r="D47" s="24">
        <f t="shared" si="2"/>
        <v>630</v>
      </c>
      <c r="E47" s="25">
        <v>4130.0</v>
      </c>
    </row>
    <row r="48" ht="13.5" customHeight="1">
      <c r="A48" s="13">
        <v>30.0</v>
      </c>
      <c r="B48" s="23" t="s">
        <v>52</v>
      </c>
      <c r="C48" s="24">
        <f t="shared" si="1"/>
        <v>3830.508475</v>
      </c>
      <c r="D48" s="24">
        <f t="shared" si="2"/>
        <v>689.4915254</v>
      </c>
      <c r="E48" s="25">
        <v>4520.0</v>
      </c>
    </row>
    <row r="49" ht="13.5" customHeight="1">
      <c r="A49" s="13">
        <v>31.0</v>
      </c>
      <c r="B49" s="23" t="s">
        <v>53</v>
      </c>
      <c r="C49" s="24">
        <f t="shared" si="1"/>
        <v>3813.559322</v>
      </c>
      <c r="D49" s="24">
        <f t="shared" si="2"/>
        <v>686.440678</v>
      </c>
      <c r="E49" s="25">
        <v>4500.0</v>
      </c>
    </row>
    <row r="50" ht="13.5" customHeight="1">
      <c r="A50" s="13"/>
      <c r="B50" s="26" t="s">
        <v>54</v>
      </c>
      <c r="C50" s="24"/>
      <c r="D50" s="24"/>
      <c r="E50" s="27"/>
      <c r="F50" t="s">
        <v>9</v>
      </c>
    </row>
    <row r="51" ht="13.5" customHeight="1">
      <c r="A51" s="13">
        <v>32.0</v>
      </c>
      <c r="B51" s="23" t="s">
        <v>55</v>
      </c>
      <c r="C51" s="24">
        <f t="shared" ref="C51:C59" si="3">E51/1.18</f>
        <v>700</v>
      </c>
      <c r="D51" s="24">
        <f t="shared" ref="D51:D59" si="4">E51-C51</f>
        <v>126</v>
      </c>
      <c r="E51" s="27">
        <v>826.0</v>
      </c>
      <c r="F51" t="s">
        <v>9</v>
      </c>
    </row>
    <row r="52" ht="13.5" customHeight="1">
      <c r="A52" s="13">
        <v>33.0</v>
      </c>
      <c r="B52" s="23" t="s">
        <v>56</v>
      </c>
      <c r="C52" s="24">
        <f t="shared" si="3"/>
        <v>700</v>
      </c>
      <c r="D52" s="24">
        <f t="shared" si="4"/>
        <v>126</v>
      </c>
      <c r="E52" s="27">
        <v>826.0</v>
      </c>
      <c r="F52" t="s">
        <v>9</v>
      </c>
    </row>
    <row r="53" ht="13.5" customHeight="1">
      <c r="A53" s="13">
        <v>34.0</v>
      </c>
      <c r="B53" s="23" t="s">
        <v>57</v>
      </c>
      <c r="C53" s="24">
        <f t="shared" si="3"/>
        <v>550</v>
      </c>
      <c r="D53" s="24">
        <f t="shared" si="4"/>
        <v>99</v>
      </c>
      <c r="E53" s="27">
        <v>649.0</v>
      </c>
      <c r="F53" t="s">
        <v>9</v>
      </c>
    </row>
    <row r="54" ht="13.5" customHeight="1">
      <c r="A54" s="13">
        <v>35.0</v>
      </c>
      <c r="B54" s="23" t="s">
        <v>58</v>
      </c>
      <c r="C54" s="24">
        <f t="shared" si="3"/>
        <v>650</v>
      </c>
      <c r="D54" s="24">
        <f t="shared" si="4"/>
        <v>117</v>
      </c>
      <c r="E54" s="27">
        <v>767.0</v>
      </c>
      <c r="F54" t="s">
        <v>9</v>
      </c>
    </row>
    <row r="55" ht="13.5" customHeight="1">
      <c r="A55" s="13">
        <v>36.0</v>
      </c>
      <c r="B55" s="23" t="s">
        <v>59</v>
      </c>
      <c r="C55" s="24">
        <f t="shared" si="3"/>
        <v>750</v>
      </c>
      <c r="D55" s="24">
        <f t="shared" si="4"/>
        <v>135</v>
      </c>
      <c r="E55" s="27">
        <v>885.0</v>
      </c>
      <c r="F55" t="s">
        <v>9</v>
      </c>
    </row>
    <row r="56" ht="13.5" customHeight="1">
      <c r="A56" s="13">
        <v>37.0</v>
      </c>
      <c r="B56" s="23" t="s">
        <v>60</v>
      </c>
      <c r="C56" s="24">
        <f t="shared" si="3"/>
        <v>1000</v>
      </c>
      <c r="D56" s="24">
        <f t="shared" si="4"/>
        <v>180</v>
      </c>
      <c r="E56" s="25">
        <v>1180.0</v>
      </c>
      <c r="F56" t="s">
        <v>9</v>
      </c>
    </row>
    <row r="57" ht="13.5" customHeight="1">
      <c r="A57" s="13">
        <v>38.0</v>
      </c>
      <c r="B57" s="23" t="s">
        <v>61</v>
      </c>
      <c r="C57" s="24">
        <f t="shared" si="3"/>
        <v>4042.372881</v>
      </c>
      <c r="D57" s="24">
        <f t="shared" si="4"/>
        <v>727.6271186</v>
      </c>
      <c r="E57" s="25">
        <v>4770.0</v>
      </c>
      <c r="F57" t="s">
        <v>9</v>
      </c>
    </row>
    <row r="58" ht="13.5" customHeight="1">
      <c r="A58" s="13">
        <v>39.0</v>
      </c>
      <c r="B58" s="23" t="s">
        <v>62</v>
      </c>
      <c r="C58" s="24">
        <f t="shared" si="3"/>
        <v>1508.474576</v>
      </c>
      <c r="D58" s="24">
        <f t="shared" si="4"/>
        <v>271.5254237</v>
      </c>
      <c r="E58" s="25">
        <v>1780.0</v>
      </c>
      <c r="F58" t="s">
        <v>9</v>
      </c>
    </row>
    <row r="59" ht="13.5" customHeight="1">
      <c r="A59" s="13">
        <v>40.0</v>
      </c>
      <c r="B59" s="23" t="s">
        <v>63</v>
      </c>
      <c r="C59" s="24">
        <f t="shared" si="3"/>
        <v>3415.254237</v>
      </c>
      <c r="D59" s="24">
        <f t="shared" si="4"/>
        <v>614.7457627</v>
      </c>
      <c r="E59" s="25">
        <v>4030.0</v>
      </c>
    </row>
    <row r="60" ht="13.5" customHeight="1">
      <c r="A60" s="13"/>
      <c r="B60" s="26" t="s">
        <v>64</v>
      </c>
      <c r="C60" s="24"/>
      <c r="D60" s="24"/>
      <c r="E60" s="27"/>
      <c r="F60" t="s">
        <v>9</v>
      </c>
    </row>
    <row r="61" ht="13.5" customHeight="1">
      <c r="A61" s="13">
        <v>41.0</v>
      </c>
      <c r="B61" s="23" t="s">
        <v>65</v>
      </c>
      <c r="C61" s="24">
        <f t="shared" ref="C61:C63" si="5">E61/1.18</f>
        <v>2000</v>
      </c>
      <c r="D61" s="24">
        <f t="shared" ref="D61:D63" si="6">E61-C61</f>
        <v>360</v>
      </c>
      <c r="E61" s="25">
        <v>2360.0</v>
      </c>
      <c r="F61" t="s">
        <v>9</v>
      </c>
    </row>
    <row r="62" ht="13.5" customHeight="1">
      <c r="A62" s="13">
        <v>42.0</v>
      </c>
      <c r="B62" s="23" t="s">
        <v>66</v>
      </c>
      <c r="C62" s="24">
        <f t="shared" si="5"/>
        <v>2100</v>
      </c>
      <c r="D62" s="24">
        <f t="shared" si="6"/>
        <v>378</v>
      </c>
      <c r="E62" s="25">
        <v>2478.0</v>
      </c>
      <c r="F62" t="s">
        <v>9</v>
      </c>
    </row>
    <row r="63" ht="13.5" customHeight="1">
      <c r="A63" s="13">
        <v>43.0</v>
      </c>
      <c r="B63" s="23" t="s">
        <v>67</v>
      </c>
      <c r="C63" s="24">
        <f t="shared" si="5"/>
        <v>1500</v>
      </c>
      <c r="D63" s="24">
        <f t="shared" si="6"/>
        <v>270</v>
      </c>
      <c r="E63" s="25">
        <v>1770.0</v>
      </c>
      <c r="F63" t="s">
        <v>9</v>
      </c>
    </row>
    <row r="64" ht="13.5" customHeight="1">
      <c r="A64" s="13"/>
      <c r="B64" s="26" t="s">
        <v>68</v>
      </c>
      <c r="C64" s="24">
        <v>40000.0</v>
      </c>
      <c r="D64" s="23" t="s">
        <v>69</v>
      </c>
      <c r="E64" s="25">
        <v>40000.0</v>
      </c>
      <c r="F64" t="s">
        <v>9</v>
      </c>
    </row>
    <row r="65" ht="13.5" customHeight="1">
      <c r="A65" s="28" t="s">
        <v>70</v>
      </c>
      <c r="B65" s="29"/>
      <c r="C65" s="29"/>
      <c r="D65" s="30"/>
      <c r="E65" s="31">
        <f>SUM(E19:E64)</f>
        <v>170888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A5:E5"/>
    <mergeCell ref="A6:E6"/>
    <mergeCell ref="A8:C8"/>
    <mergeCell ref="A17:E17"/>
    <mergeCell ref="A65:D65"/>
    <mergeCell ref="A1:E1"/>
    <mergeCell ref="A2:E2"/>
    <mergeCell ref="A3:E3"/>
    <mergeCell ref="A4:E4"/>
    <mergeCell ref="A7:E7"/>
  </mergeCells>
  <printOptions/>
  <pageMargins bottom="0.75" footer="0.0" header="0.0" left="0.7" right="0.7" top="0.75"/>
  <pageSetup paperSize="9" orientation="portrait"/>
  <drawing r:id="rId1"/>
</worksheet>
</file>