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il\Downloads\"/>
    </mc:Choice>
  </mc:AlternateContent>
  <bookViews>
    <workbookView xWindow="0" yWindow="0" windowWidth="19200" windowHeight="6450" xr2:uid="{00000000-000D-0000-FFFF-FFFF00000000}"/>
  </bookViews>
  <sheets>
    <sheet name="Asha-Grant" sheetId="1" r:id="rId1"/>
    <sheet name="Break-Up" sheetId="2" r:id="rId2"/>
    <sheet name="Teaching-Aids" sheetId="3" r:id="rId3"/>
  </sheets>
  <definedNames>
    <definedName name="_xlnm._FilterDatabase" localSheetId="2" hidden="1">'Teaching-Aids'!$A$4:$B$72</definedName>
    <definedName name="_xlnm.Print_Area" localSheetId="0">'Asha-Grant'!$A$2:$J$11</definedName>
  </definedNames>
  <calcPr calcId="171027"/>
</workbook>
</file>

<file path=xl/calcChain.xml><?xml version="1.0" encoding="utf-8"?>
<calcChain xmlns="http://schemas.openxmlformats.org/spreadsheetml/2006/main">
  <c r="D58" i="3" l="1"/>
  <c r="B60" i="3"/>
  <c r="B61" i="3" s="1"/>
  <c r="J10" i="1"/>
  <c r="B2" i="2"/>
  <c r="C5" i="2"/>
  <c r="C6" i="2"/>
  <c r="C7" i="2"/>
  <c r="C8" i="2"/>
  <c r="C4" i="2"/>
  <c r="B9" i="2"/>
  <c r="H9" i="1"/>
  <c r="I9" i="1" s="1"/>
  <c r="H8" i="1"/>
  <c r="I8" i="1" s="1"/>
  <c r="J8" i="1" s="1"/>
  <c r="I7" i="1"/>
  <c r="J7" i="1" s="1"/>
  <c r="I6" i="1"/>
  <c r="J6" i="1" s="1"/>
  <c r="H5" i="1"/>
  <c r="I5" i="1" s="1"/>
  <c r="I11" i="1" l="1"/>
  <c r="J11" i="1" s="1"/>
  <c r="D5" i="2"/>
  <c r="D8" i="2"/>
  <c r="D4" i="2"/>
  <c r="D9" i="2" s="1"/>
  <c r="D7" i="2"/>
  <c r="C9" i="2"/>
  <c r="D6" i="2"/>
  <c r="J9" i="1"/>
  <c r="J5" i="1"/>
</calcChain>
</file>

<file path=xl/sharedStrings.xml><?xml version="1.0" encoding="utf-8"?>
<sst xmlns="http://schemas.openxmlformats.org/spreadsheetml/2006/main" count="109" uniqueCount="102">
  <si>
    <t>Name</t>
  </si>
  <si>
    <t>Description</t>
  </si>
  <si>
    <t>Supplier</t>
  </si>
  <si>
    <t>Category</t>
  </si>
  <si>
    <t># of persons /items</t>
  </si>
  <si>
    <t>Cost of One way or day for all</t>
  </si>
  <si>
    <t>Train from Patna to Pathankot</t>
  </si>
  <si>
    <t>Travel for 1 person  one way is Rs. 700 by train</t>
  </si>
  <si>
    <t xml:space="preserve"> Travel</t>
  </si>
  <si>
    <t>Bus (Hostel in Danapur to Train station in Patna)</t>
  </si>
  <si>
    <t>Cost of vehicle rental one way</t>
  </si>
  <si>
    <t>Travel Co</t>
  </si>
  <si>
    <t>Pathankot to Palampur</t>
  </si>
  <si>
    <t xml:space="preserve">Food during travel </t>
  </si>
  <si>
    <t>2 days travel time from Danapur to Palampur</t>
  </si>
  <si>
    <t>Vendor</t>
  </si>
  <si>
    <t>Food</t>
  </si>
  <si>
    <t>Aavishkaar</t>
  </si>
  <si>
    <t>Lodging</t>
  </si>
  <si>
    <t>Total Cost</t>
  </si>
  <si>
    <t>Stay for 6 weeks</t>
  </si>
  <si>
    <t>Room &amp; Board + Food</t>
  </si>
  <si>
    <t>Details of the daily per person expense</t>
  </si>
  <si>
    <t xml:space="preserve">Avg Expense per person per day </t>
  </si>
  <si>
    <t>Total per Day</t>
  </si>
  <si>
    <t>Total</t>
  </si>
  <si>
    <t>Admin/Instructors</t>
  </si>
  <si>
    <t>Transportation (field trips etc)</t>
  </si>
  <si>
    <t>Participants</t>
  </si>
  <si>
    <t>Camp Days</t>
  </si>
  <si>
    <t>Material (office, lab, design challenge, model building etc.)</t>
  </si>
  <si>
    <t>Travel of 8 students and 1 facilitator to Aavishkaar for Science Camp</t>
  </si>
  <si>
    <t>Cost for 1 person/ item</t>
  </si>
  <si>
    <t xml:space="preserve"> Cost in USD  (= 66 INR)</t>
  </si>
  <si>
    <t>Total cost in INR</t>
  </si>
  <si>
    <t>Indian Railway</t>
  </si>
  <si>
    <t>See Attached List/Invoice</t>
  </si>
  <si>
    <t>Material</t>
  </si>
  <si>
    <t>Teaching Aids 1</t>
  </si>
  <si>
    <t>Amazon.in</t>
  </si>
  <si>
    <t>Olympus CX21i-LED (Binocular Version) Biological Microscope</t>
  </si>
  <si>
    <t>Generic 500X 2MP 8 LED USB Digital Microscope Endoscope Zoom Camera Magnifier +Stand</t>
  </si>
  <si>
    <t>Homz Durabilt Tough Storage Tote Box, 27 Gallon, Camo With Lid, Stackable, 4-Pack</t>
  </si>
  <si>
    <t>Sterilite 16448012 16 Quart/15 Liter Storage Box, White Lid with Clear Base, by STERILITE</t>
  </si>
  <si>
    <t>Pocket Flash Cards-Opposite s</t>
  </si>
  <si>
    <t>Krazy Transports - Hindi Flash Cards</t>
  </si>
  <si>
    <t>Creative Educational Aids 0906 Build a Sentence - II</t>
  </si>
  <si>
    <t>Creative Educational Aids 0612 Story Telling Step-by-Step - 1 (6 Steps)</t>
  </si>
  <si>
    <t>Fractions (Brighter Child Flash Cards)</t>
  </si>
  <si>
    <t>Creative Educational Aids 0998 Let's Find Out- Similies 1 0</t>
  </si>
  <si>
    <t>Complete Sanskrit Beginner to Intermediate Course: (Book only) Learn to read, write, speak and</t>
  </si>
  <si>
    <t>Metal Detector Project Kit-Do It Yourself Easy Electronics Project Kit/ Learning Kit/Assembling Kit</t>
  </si>
  <si>
    <t>Algebra Reference Sheet (Math Reference Sheets)</t>
  </si>
  <si>
    <t>Mosquick A4 Pvc Flexible Magnet Sheet Write-On Fridge Magnet Memo Pad With Free White Board</t>
  </si>
  <si>
    <t>Packnbuy Whiteboard Wall Sticker Removable Vinyl Sticker Decal Use Home School Office College</t>
  </si>
  <si>
    <t>Post-it Dry Erase Cleaning Cloth (DEFCLOTH)</t>
  </si>
  <si>
    <t>Hi-Quality Adjustable Telescopic Aluminium Artist Display Easel With 4 Size Plain Canvas Board (A1,</t>
  </si>
  <si>
    <t>The Hands-On Guide for Science Communicators: A Step-by-Step Approach to Public Outreach</t>
  </si>
  <si>
    <t>Generic Small motor model and physical model of electromagneti sm aids teaching instrument</t>
  </si>
  <si>
    <t>DIKAVS U-shaped magnet horseshoe magnet horseshoe-shap ed mini 4CM magnetic physics teaching</t>
  </si>
  <si>
    <t>Creative Educational Aids 0628 What's Next - I</t>
  </si>
  <si>
    <t>Creative Educational Aids 0996 Let's Find Out- Where?</t>
  </si>
  <si>
    <t>Phonics (Flash Kids Flash Cards)</t>
  </si>
  <si>
    <t>Sight Words (Flash Kids Flash Cards)</t>
  </si>
  <si>
    <t>Flash Cards: Word Families (Teachers Friend Flash, Multipurpose cards)</t>
  </si>
  <si>
    <t>Creative Educational Aids 0642 Action Words</t>
  </si>
  <si>
    <t>Creative Educational Aids 0687 Build a Sentence - I</t>
  </si>
  <si>
    <t>Krazy Actions - Flash Cards</t>
  </si>
  <si>
    <t>Elenco Bug Collector Set</t>
  </si>
  <si>
    <t>Easy Optics Physics Experiment Kit . Do It Yourself . Working Model</t>
  </si>
  <si>
    <t>Kutuhal Make A Centrifuge Kit. Do It Yourself. Educational Toy. Science Project. Diy</t>
  </si>
  <si>
    <t>Handmade in India: A Geographic Encyclopedia of India Handicrafts</t>
  </si>
  <si>
    <t>Elenco Rhinoceros Mini Beest Science Kit, Multi Color</t>
  </si>
  <si>
    <t>The Science Book (Big Ideas Simply Explained)</t>
  </si>
  <si>
    <t>Stanley Ultimate Tool Kit with 42 hand tools &amp; 200 accessories - 71996IN</t>
  </si>
  <si>
    <t>Stanley 72118IN 8-Piece Basic Tool Kit</t>
  </si>
  <si>
    <t>FISH GOLD Commercial Hanging Weighing Scale 100kg</t>
  </si>
  <si>
    <t>Kitki Samrat Fun Strategy Board Games For Adults &amp; Kids Based On Real Indian History</t>
  </si>
  <si>
    <t>ToyKraft Pentominoes</t>
  </si>
  <si>
    <t>School Specialty Blank Flash Cards - 2 x 3 - Pack of 1000 - Manila</t>
  </si>
  <si>
    <t>Elenco Snap Circuits SC-100 Student Training Program</t>
  </si>
  <si>
    <t>Tedco Radiometer Toys, White/Black</t>
  </si>
  <si>
    <t>Learning Resources Inflatable Labeling Globe</t>
  </si>
  <si>
    <t>Roger Von Oech's X-Ball: A Creativity Tool for Innovators</t>
  </si>
  <si>
    <t>My First Human Body Book (Dover Children's Science Books)</t>
  </si>
  <si>
    <t>Science Plastic and copper wire My First Motor</t>
  </si>
  <si>
    <t>Pentago Strategy Board Game Award Winning Challenging Fun For All Ages</t>
  </si>
  <si>
    <t>Human Body A Children's Encyclopedia (Dk Reference)</t>
  </si>
  <si>
    <t>Generic 8-LED Light 2MP Magnifier USB Digital Microscope Endoscope Camera 50X~500X +Stand</t>
  </si>
  <si>
    <t>Practical AIDS to the Teaching of Civics (Classic Reprint)</t>
  </si>
  <si>
    <t>Gazebo Tent / Canopy Tent - 10 x 10 Feet / 3 x 3 Meter ( 15 kgs- Light Duty ) - Portable Foldable</t>
  </si>
  <si>
    <t>Acrylic - A4 size Photo Frame Stand Paper Sign Message Display Holder - A4 (Vertical ) Size - 2pcs set</t>
  </si>
  <si>
    <t>Lindberg Transparent Visible Human Body 1/6 Scale Plastic Model Kit</t>
  </si>
  <si>
    <t>Item</t>
  </si>
  <si>
    <t>Price</t>
  </si>
  <si>
    <t>INR</t>
  </si>
  <si>
    <t>USD</t>
  </si>
  <si>
    <t>Jodo (जोड़ो) Life Size Magnetic Tiles - Hindi - Excellent teaching aid for large groups</t>
  </si>
  <si>
    <t>Probability &amp; Statistics Level 2</t>
  </si>
  <si>
    <t>Math Test Grade 7</t>
  </si>
  <si>
    <t>Math Test Grade 7-8</t>
  </si>
  <si>
    <t>Budget for 42 day Science and Maths Camp of 8 girls - During Sept-Dec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</si>
</sst>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165" fontId="8" fillId="3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43" fontId="0" fillId="0" borderId="0" xfId="1" applyFont="1"/>
    <xf numFmtId="43" fontId="9" fillId="0" borderId="0" xfId="1" applyFont="1"/>
    <xf numFmtId="0" fontId="0" fillId="0" borderId="1" xfId="0" applyBorder="1"/>
    <xf numFmtId="43" fontId="0" fillId="0" borderId="1" xfId="1" applyFont="1" applyBorder="1"/>
    <xf numFmtId="0" fontId="9" fillId="0" borderId="0" xfId="0" applyFont="1"/>
    <xf numFmtId="0" fontId="9" fillId="0" borderId="1" xfId="0" applyFont="1" applyBorder="1"/>
    <xf numFmtId="43" fontId="9" fillId="0" borderId="1" xfId="1" applyFont="1" applyBorder="1" applyAlignment="1">
      <alignment horizontal="right"/>
    </xf>
    <xf numFmtId="0" fontId="0" fillId="0" borderId="0" xfId="0" applyBorder="1"/>
    <xf numFmtId="43" fontId="0" fillId="0" borderId="0" xfId="1" applyFont="1" applyBorder="1"/>
    <xf numFmtId="0" fontId="10" fillId="0" borderId="1" xfId="0" applyFont="1" applyBorder="1"/>
    <xf numFmtId="43" fontId="10" fillId="0" borderId="1" xfId="1" applyFont="1" applyBorder="1" applyAlignment="1">
      <alignment horizontal="right"/>
    </xf>
    <xf numFmtId="0" fontId="10" fillId="0" borderId="0" xfId="0" applyFont="1"/>
    <xf numFmtId="43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="85" zoomScaleNormal="85" workbookViewId="0">
      <selection activeCell="C5" sqref="C5"/>
    </sheetView>
  </sheetViews>
  <sheetFormatPr defaultColWidth="8.81640625" defaultRowHeight="12.65" customHeight="1" x14ac:dyDescent="0.35"/>
  <cols>
    <col min="1" max="1" width="2.7265625" style="23" customWidth="1"/>
    <col min="2" max="2" width="19.81640625" style="24" customWidth="1"/>
    <col min="3" max="3" width="19.7265625" style="24" customWidth="1"/>
    <col min="4" max="4" width="10.453125" style="24" customWidth="1"/>
    <col min="5" max="5" width="7.7265625" style="23" customWidth="1"/>
    <col min="6" max="6" width="7.26953125" style="25" customWidth="1"/>
    <col min="7" max="7" width="6.26953125" style="26" customWidth="1"/>
    <col min="8" max="8" width="8.453125" style="25" customWidth="1"/>
    <col min="9" max="9" width="8.7265625" style="25" customWidth="1"/>
    <col min="10" max="10" width="7.1796875" style="25" customWidth="1"/>
    <col min="11" max="11" width="9.26953125" style="24" bestFit="1" customWidth="1"/>
    <col min="12" max="16384" width="8.81640625" style="24"/>
  </cols>
  <sheetData>
    <row r="1" spans="1:10" ht="20.5" customHeight="1" x14ac:dyDescent="0.3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0" customFormat="1" ht="42.5" customHeight="1" x14ac:dyDescent="0.35">
      <c r="A2" s="1"/>
      <c r="B2" s="2" t="s">
        <v>0</v>
      </c>
      <c r="C2" s="2" t="s">
        <v>1</v>
      </c>
      <c r="D2" s="2" t="s">
        <v>2</v>
      </c>
      <c r="E2" s="1" t="s">
        <v>3</v>
      </c>
      <c r="F2" s="3" t="s">
        <v>32</v>
      </c>
      <c r="G2" s="4" t="s">
        <v>4</v>
      </c>
      <c r="H2" s="3" t="s">
        <v>5</v>
      </c>
      <c r="I2" s="3" t="s">
        <v>34</v>
      </c>
      <c r="J2" s="3" t="s">
        <v>33</v>
      </c>
    </row>
    <row r="3" spans="1:10" s="21" customFormat="1" ht="19.5" hidden="1" customHeight="1" x14ac:dyDescent="0.35">
      <c r="A3" s="5"/>
      <c r="B3" s="6"/>
      <c r="C3" s="6"/>
      <c r="D3" s="6"/>
      <c r="E3" s="5"/>
      <c r="F3" s="7"/>
      <c r="G3" s="8"/>
      <c r="H3" s="7"/>
      <c r="I3" s="7"/>
      <c r="J3" s="7"/>
    </row>
    <row r="4" spans="1:10" s="22" customFormat="1" ht="28.9" customHeight="1" x14ac:dyDescent="0.35">
      <c r="A4" s="9"/>
      <c r="B4" s="53" t="s">
        <v>31</v>
      </c>
      <c r="C4" s="53"/>
      <c r="D4" s="53"/>
      <c r="E4" s="53"/>
      <c r="F4" s="53"/>
      <c r="G4" s="53"/>
      <c r="H4" s="53"/>
      <c r="I4" s="53"/>
      <c r="J4" s="53"/>
    </row>
    <row r="5" spans="1:10" ht="28.15" customHeight="1" x14ac:dyDescent="0.35">
      <c r="A5" s="13">
        <v>1</v>
      </c>
      <c r="B5" s="14" t="s">
        <v>6</v>
      </c>
      <c r="C5" s="14" t="s">
        <v>7</v>
      </c>
      <c r="D5" s="14" t="s">
        <v>35</v>
      </c>
      <c r="E5" s="13" t="s">
        <v>8</v>
      </c>
      <c r="F5" s="15">
        <v>1400</v>
      </c>
      <c r="G5" s="16">
        <v>9</v>
      </c>
      <c r="H5" s="15">
        <f>F5*G5</f>
        <v>12600</v>
      </c>
      <c r="I5" s="15">
        <f>H5*1</f>
        <v>12600</v>
      </c>
      <c r="J5" s="15">
        <f>I5/67</f>
        <v>188.0597014925373</v>
      </c>
    </row>
    <row r="6" spans="1:10" ht="28.15" customHeight="1" x14ac:dyDescent="0.35">
      <c r="A6" s="13">
        <v>2</v>
      </c>
      <c r="B6" s="14" t="s">
        <v>9</v>
      </c>
      <c r="C6" s="14" t="s">
        <v>10</v>
      </c>
      <c r="D6" s="14" t="s">
        <v>11</v>
      </c>
      <c r="E6" s="13" t="s">
        <v>8</v>
      </c>
      <c r="F6" s="15"/>
      <c r="G6" s="16">
        <v>9</v>
      </c>
      <c r="H6" s="15">
        <v>1500</v>
      </c>
      <c r="I6" s="15">
        <f>H6*2</f>
        <v>3000</v>
      </c>
      <c r="J6" s="15">
        <f t="shared" ref="J6:J10" si="0">I6/67</f>
        <v>44.776119402985074</v>
      </c>
    </row>
    <row r="7" spans="1:10" ht="28.15" customHeight="1" x14ac:dyDescent="0.35">
      <c r="A7" s="13">
        <v>3</v>
      </c>
      <c r="B7" s="14" t="s">
        <v>12</v>
      </c>
      <c r="C7" s="14" t="s">
        <v>10</v>
      </c>
      <c r="D7" s="14" t="s">
        <v>11</v>
      </c>
      <c r="E7" s="13" t="s">
        <v>8</v>
      </c>
      <c r="F7" s="15"/>
      <c r="G7" s="16">
        <v>9</v>
      </c>
      <c r="H7" s="15">
        <v>4000</v>
      </c>
      <c r="I7" s="15">
        <f>H7*2</f>
        <v>8000</v>
      </c>
      <c r="J7" s="15">
        <f t="shared" si="0"/>
        <v>119.40298507462687</v>
      </c>
    </row>
    <row r="8" spans="1:10" ht="28.15" customHeight="1" x14ac:dyDescent="0.35">
      <c r="A8" s="13">
        <v>4</v>
      </c>
      <c r="B8" s="14" t="s">
        <v>13</v>
      </c>
      <c r="C8" s="14" t="s">
        <v>14</v>
      </c>
      <c r="D8" s="14" t="s">
        <v>15</v>
      </c>
      <c r="E8" s="13" t="s">
        <v>16</v>
      </c>
      <c r="F8" s="15">
        <v>150</v>
      </c>
      <c r="G8" s="16">
        <v>9</v>
      </c>
      <c r="H8" s="15">
        <f>G8*F8</f>
        <v>1350</v>
      </c>
      <c r="I8" s="15">
        <f>H8*2</f>
        <v>2700</v>
      </c>
      <c r="J8" s="15">
        <f t="shared" si="0"/>
        <v>40.298507462686565</v>
      </c>
    </row>
    <row r="9" spans="1:10" ht="28.15" customHeight="1" x14ac:dyDescent="0.35">
      <c r="A9" s="13">
        <v>5</v>
      </c>
      <c r="B9" s="14" t="s">
        <v>20</v>
      </c>
      <c r="C9" s="14" t="s">
        <v>21</v>
      </c>
      <c r="D9" s="14" t="s">
        <v>17</v>
      </c>
      <c r="E9" s="13" t="s">
        <v>18</v>
      </c>
      <c r="F9" s="15">
        <v>600</v>
      </c>
      <c r="G9" s="16">
        <v>9</v>
      </c>
      <c r="H9" s="15">
        <f>F9*G9</f>
        <v>5400</v>
      </c>
      <c r="I9" s="15">
        <f>H9*6*7</f>
        <v>226800</v>
      </c>
      <c r="J9" s="15">
        <f t="shared" si="0"/>
        <v>3385.0746268656717</v>
      </c>
    </row>
    <row r="10" spans="1:10" ht="28.15" customHeight="1" x14ac:dyDescent="0.35">
      <c r="A10" s="13">
        <v>6</v>
      </c>
      <c r="B10" s="14" t="s">
        <v>38</v>
      </c>
      <c r="C10" s="14" t="s">
        <v>36</v>
      </c>
      <c r="D10" s="14" t="s">
        <v>39</v>
      </c>
      <c r="E10" s="13" t="s">
        <v>37</v>
      </c>
      <c r="F10" s="15"/>
      <c r="G10" s="16"/>
      <c r="H10" s="15"/>
      <c r="I10" s="15">
        <v>147395</v>
      </c>
      <c r="J10" s="15">
        <f t="shared" si="0"/>
        <v>2199.9253731343283</v>
      </c>
    </row>
    <row r="11" spans="1:10" s="22" customFormat="1" ht="25.15" customHeight="1" x14ac:dyDescent="0.35">
      <c r="A11" s="9"/>
      <c r="B11" s="10" t="s">
        <v>19</v>
      </c>
      <c r="C11" s="10"/>
      <c r="D11" s="10"/>
      <c r="E11" s="9"/>
      <c r="F11" s="11"/>
      <c r="G11" s="12"/>
      <c r="H11" s="11"/>
      <c r="I11" s="11">
        <f>SUM(I5:I10)</f>
        <v>400495</v>
      </c>
      <c r="J11" s="27">
        <f>I11/64</f>
        <v>6257.734375</v>
      </c>
    </row>
  </sheetData>
  <mergeCells count="2">
    <mergeCell ref="B4:J4"/>
    <mergeCell ref="A1:J1"/>
  </mergeCells>
  <printOptions horizontalCentered="1" vertic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F8" sqref="F8"/>
    </sheetView>
  </sheetViews>
  <sheetFormatPr defaultColWidth="8.81640625" defaultRowHeight="14" x14ac:dyDescent="0.35"/>
  <cols>
    <col min="1" max="1" width="24.54296875" style="30" customWidth="1"/>
    <col min="2" max="2" width="13.453125" style="38" customWidth="1"/>
    <col min="3" max="3" width="13.453125" style="30" customWidth="1"/>
    <col min="4" max="4" width="12.81640625" style="30" customWidth="1"/>
    <col min="5" max="16384" width="8.81640625" style="30"/>
  </cols>
  <sheetData>
    <row r="1" spans="1:4" x14ac:dyDescent="0.35">
      <c r="A1" s="28" t="s">
        <v>28</v>
      </c>
      <c r="B1" s="29">
        <v>9</v>
      </c>
      <c r="C1" s="28"/>
      <c r="D1" s="28"/>
    </row>
    <row r="2" spans="1:4" x14ac:dyDescent="0.35">
      <c r="A2" s="28" t="s">
        <v>29</v>
      </c>
      <c r="B2" s="29">
        <f>6*7</f>
        <v>42</v>
      </c>
      <c r="C2" s="28"/>
      <c r="D2" s="28"/>
    </row>
    <row r="3" spans="1:4" s="17" customFormat="1" ht="42" x14ac:dyDescent="0.35">
      <c r="A3" s="18" t="s">
        <v>22</v>
      </c>
      <c r="B3" s="19" t="s">
        <v>23</v>
      </c>
      <c r="C3" s="18" t="s">
        <v>24</v>
      </c>
      <c r="D3" s="18" t="s">
        <v>25</v>
      </c>
    </row>
    <row r="4" spans="1:4" x14ac:dyDescent="0.35">
      <c r="A4" s="28" t="s">
        <v>16</v>
      </c>
      <c r="B4" s="29">
        <v>200</v>
      </c>
      <c r="C4" s="28">
        <f>B4*$B$1</f>
        <v>1800</v>
      </c>
      <c r="D4" s="31">
        <f>C4*$B$2</f>
        <v>75600</v>
      </c>
    </row>
    <row r="5" spans="1:4" x14ac:dyDescent="0.35">
      <c r="A5" s="28" t="s">
        <v>18</v>
      </c>
      <c r="B5" s="29">
        <v>300</v>
      </c>
      <c r="C5" s="28">
        <f t="shared" ref="C5:C8" si="0">B5*$B$1</f>
        <v>2700</v>
      </c>
      <c r="D5" s="31">
        <f t="shared" ref="D5:D8" si="1">C5*$B$2</f>
        <v>113400</v>
      </c>
    </row>
    <row r="6" spans="1:4" x14ac:dyDescent="0.35">
      <c r="A6" s="28" t="s">
        <v>26</v>
      </c>
      <c r="B6" s="29">
        <v>50</v>
      </c>
      <c r="C6" s="28">
        <f t="shared" si="0"/>
        <v>450</v>
      </c>
      <c r="D6" s="31">
        <f t="shared" si="1"/>
        <v>18900</v>
      </c>
    </row>
    <row r="7" spans="1:4" s="34" customFormat="1" ht="28.15" customHeight="1" x14ac:dyDescent="0.35">
      <c r="A7" s="32" t="s">
        <v>30</v>
      </c>
      <c r="B7" s="33">
        <v>25</v>
      </c>
      <c r="C7" s="28">
        <f t="shared" si="0"/>
        <v>225</v>
      </c>
      <c r="D7" s="31">
        <f t="shared" si="1"/>
        <v>9450</v>
      </c>
    </row>
    <row r="8" spans="1:4" s="34" customFormat="1" x14ac:dyDescent="0.35">
      <c r="A8" s="32" t="s">
        <v>27</v>
      </c>
      <c r="B8" s="33">
        <v>25</v>
      </c>
      <c r="C8" s="28">
        <f t="shared" si="0"/>
        <v>225</v>
      </c>
      <c r="D8" s="31">
        <f t="shared" si="1"/>
        <v>9450</v>
      </c>
    </row>
    <row r="9" spans="1:4" s="37" customFormat="1" x14ac:dyDescent="0.35">
      <c r="A9" s="35" t="s">
        <v>25</v>
      </c>
      <c r="B9" s="36">
        <f>SUM(B4:B8)</f>
        <v>600</v>
      </c>
      <c r="C9" s="36">
        <f>SUM(C4:C8)</f>
        <v>5400</v>
      </c>
      <c r="D9" s="36">
        <f>SUM(D4:D8)</f>
        <v>226800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topLeftCell="A39" workbookViewId="0">
      <selection activeCell="G5" sqref="G5"/>
    </sheetView>
  </sheetViews>
  <sheetFormatPr defaultRowHeight="14.5" x14ac:dyDescent="0.35"/>
  <cols>
    <col min="1" max="1" width="82.54296875" customWidth="1"/>
    <col min="2" max="2" width="11.54296875" style="39" bestFit="1" customWidth="1"/>
    <col min="4" max="4" width="11.54296875" bestFit="1" customWidth="1"/>
  </cols>
  <sheetData>
    <row r="1" spans="1:2" s="43" customFormat="1" x14ac:dyDescent="0.35">
      <c r="A1" s="44" t="s">
        <v>93</v>
      </c>
      <c r="B1" s="45" t="s">
        <v>94</v>
      </c>
    </row>
    <row r="2" spans="1:2" s="50" customFormat="1" x14ac:dyDescent="0.35">
      <c r="A2" s="48" t="s">
        <v>100</v>
      </c>
      <c r="B2" s="49">
        <v>3656.33</v>
      </c>
    </row>
    <row r="3" spans="1:2" x14ac:dyDescent="0.35">
      <c r="A3" s="41" t="s">
        <v>99</v>
      </c>
      <c r="B3" s="42">
        <v>468</v>
      </c>
    </row>
    <row r="4" spans="1:2" x14ac:dyDescent="0.35">
      <c r="A4" s="41" t="s">
        <v>40</v>
      </c>
      <c r="B4" s="42">
        <v>62192</v>
      </c>
    </row>
    <row r="5" spans="1:2" x14ac:dyDescent="0.35">
      <c r="A5" s="41" t="s">
        <v>41</v>
      </c>
      <c r="B5" s="42">
        <v>1698</v>
      </c>
    </row>
    <row r="6" spans="1:2" x14ac:dyDescent="0.35">
      <c r="A6" s="41" t="s">
        <v>42</v>
      </c>
      <c r="B6" s="42">
        <v>5418.68</v>
      </c>
    </row>
    <row r="7" spans="1:2" x14ac:dyDescent="0.35">
      <c r="A7" s="41" t="s">
        <v>43</v>
      </c>
      <c r="B7" s="42">
        <v>6190</v>
      </c>
    </row>
    <row r="8" spans="1:2" x14ac:dyDescent="0.35">
      <c r="A8" s="41" t="s">
        <v>44</v>
      </c>
      <c r="B8" s="42">
        <v>249</v>
      </c>
    </row>
    <row r="9" spans="1:2" x14ac:dyDescent="0.35">
      <c r="A9" s="41" t="s">
        <v>45</v>
      </c>
      <c r="B9" s="42">
        <v>250</v>
      </c>
    </row>
    <row r="10" spans="1:2" x14ac:dyDescent="0.35">
      <c r="A10" s="41" t="s">
        <v>46</v>
      </c>
      <c r="B10" s="42">
        <v>225</v>
      </c>
    </row>
    <row r="11" spans="1:2" x14ac:dyDescent="0.35">
      <c r="A11" s="41" t="s">
        <v>47</v>
      </c>
      <c r="B11" s="42">
        <v>141</v>
      </c>
    </row>
    <row r="12" spans="1:2" x14ac:dyDescent="0.35">
      <c r="A12" s="41" t="s">
        <v>48</v>
      </c>
      <c r="B12" s="42">
        <v>158</v>
      </c>
    </row>
    <row r="13" spans="1:2" x14ac:dyDescent="0.35">
      <c r="A13" s="41" t="s">
        <v>49</v>
      </c>
      <c r="B13" s="42">
        <v>102</v>
      </c>
    </row>
    <row r="14" spans="1:2" x14ac:dyDescent="0.35">
      <c r="A14" s="41" t="s">
        <v>50</v>
      </c>
      <c r="B14" s="42">
        <v>394</v>
      </c>
    </row>
    <row r="15" spans="1:2" x14ac:dyDescent="0.35">
      <c r="A15" s="41" t="s">
        <v>51</v>
      </c>
      <c r="B15" s="42">
        <v>299</v>
      </c>
    </row>
    <row r="16" spans="1:2" x14ac:dyDescent="0.35">
      <c r="A16" s="41" t="s">
        <v>52</v>
      </c>
      <c r="B16" s="42">
        <v>428</v>
      </c>
    </row>
    <row r="17" spans="1:2" x14ac:dyDescent="0.35">
      <c r="A17" s="41" t="s">
        <v>53</v>
      </c>
      <c r="B17" s="42">
        <v>275</v>
      </c>
    </row>
    <row r="18" spans="1:2" x14ac:dyDescent="0.35">
      <c r="A18" s="41" t="s">
        <v>54</v>
      </c>
      <c r="B18" s="42">
        <v>899</v>
      </c>
    </row>
    <row r="19" spans="1:2" x14ac:dyDescent="0.35">
      <c r="A19" s="41" t="s">
        <v>55</v>
      </c>
      <c r="B19" s="42">
        <v>663</v>
      </c>
    </row>
    <row r="20" spans="1:2" x14ac:dyDescent="0.35">
      <c r="A20" s="41" t="s">
        <v>56</v>
      </c>
      <c r="B20" s="42">
        <v>1779</v>
      </c>
    </row>
    <row r="21" spans="1:2" x14ac:dyDescent="0.35">
      <c r="A21" s="41" t="s">
        <v>57</v>
      </c>
      <c r="B21" s="42">
        <v>722</v>
      </c>
    </row>
    <row r="22" spans="1:2" x14ac:dyDescent="0.35">
      <c r="A22" s="41" t="s">
        <v>97</v>
      </c>
      <c r="B22" s="42">
        <v>3200</v>
      </c>
    </row>
    <row r="23" spans="1:2" x14ac:dyDescent="0.35">
      <c r="A23" s="41" t="s">
        <v>58</v>
      </c>
      <c r="B23" s="42">
        <v>2584</v>
      </c>
    </row>
    <row r="24" spans="1:2" x14ac:dyDescent="0.35">
      <c r="A24" s="41" t="s">
        <v>59</v>
      </c>
      <c r="B24" s="42">
        <v>1994</v>
      </c>
    </row>
    <row r="25" spans="1:2" x14ac:dyDescent="0.35">
      <c r="A25" s="41" t="s">
        <v>60</v>
      </c>
      <c r="B25" s="42">
        <v>131</v>
      </c>
    </row>
    <row r="26" spans="1:2" x14ac:dyDescent="0.35">
      <c r="A26" s="41" t="s">
        <v>61</v>
      </c>
      <c r="B26" s="42">
        <v>175</v>
      </c>
    </row>
    <row r="27" spans="1:2" x14ac:dyDescent="0.35">
      <c r="A27" s="41" t="s">
        <v>62</v>
      </c>
      <c r="B27" s="42">
        <v>294</v>
      </c>
    </row>
    <row r="28" spans="1:2" x14ac:dyDescent="0.35">
      <c r="A28" s="41" t="s">
        <v>63</v>
      </c>
      <c r="B28" s="42">
        <v>194</v>
      </c>
    </row>
    <row r="29" spans="1:2" x14ac:dyDescent="0.35">
      <c r="A29" s="41" t="s">
        <v>64</v>
      </c>
      <c r="B29" s="42">
        <v>241</v>
      </c>
    </row>
    <row r="30" spans="1:2" x14ac:dyDescent="0.35">
      <c r="A30" s="41" t="s">
        <v>65</v>
      </c>
      <c r="B30" s="42">
        <v>179</v>
      </c>
    </row>
    <row r="31" spans="1:2" x14ac:dyDescent="0.35">
      <c r="A31" s="41" t="s">
        <v>66</v>
      </c>
      <c r="B31" s="42">
        <v>225</v>
      </c>
    </row>
    <row r="32" spans="1:2" x14ac:dyDescent="0.35">
      <c r="A32" s="41" t="s">
        <v>67</v>
      </c>
      <c r="B32" s="42">
        <v>289</v>
      </c>
    </row>
    <row r="33" spans="1:2" x14ac:dyDescent="0.35">
      <c r="A33" s="41" t="s">
        <v>68</v>
      </c>
      <c r="B33" s="42">
        <v>1557.39</v>
      </c>
    </row>
    <row r="34" spans="1:2" x14ac:dyDescent="0.35">
      <c r="A34" s="41" t="s">
        <v>69</v>
      </c>
      <c r="B34" s="42">
        <v>502</v>
      </c>
    </row>
    <row r="35" spans="1:2" x14ac:dyDescent="0.35">
      <c r="A35" s="41" t="s">
        <v>98</v>
      </c>
      <c r="B35" s="42">
        <v>2536</v>
      </c>
    </row>
    <row r="36" spans="1:2" x14ac:dyDescent="0.35">
      <c r="A36" s="41" t="s">
        <v>70</v>
      </c>
      <c r="B36" s="42">
        <v>231</v>
      </c>
    </row>
    <row r="37" spans="1:2" x14ac:dyDescent="0.35">
      <c r="A37" s="41" t="s">
        <v>71</v>
      </c>
      <c r="B37" s="42">
        <v>3650</v>
      </c>
    </row>
    <row r="38" spans="1:2" x14ac:dyDescent="0.35">
      <c r="A38" s="41" t="s">
        <v>72</v>
      </c>
      <c r="B38" s="42">
        <v>1623.77</v>
      </c>
    </row>
    <row r="39" spans="1:2" x14ac:dyDescent="0.35">
      <c r="A39" s="41" t="s">
        <v>73</v>
      </c>
      <c r="B39" s="42">
        <v>1330</v>
      </c>
    </row>
    <row r="40" spans="1:2" x14ac:dyDescent="0.35">
      <c r="A40" s="41" t="s">
        <v>74</v>
      </c>
      <c r="B40" s="42">
        <v>3275</v>
      </c>
    </row>
    <row r="41" spans="1:2" x14ac:dyDescent="0.35">
      <c r="A41" s="41" t="s">
        <v>75</v>
      </c>
      <c r="B41" s="42">
        <v>1990</v>
      </c>
    </row>
    <row r="42" spans="1:2" x14ac:dyDescent="0.35">
      <c r="A42" s="41" t="s">
        <v>76</v>
      </c>
      <c r="B42" s="42">
        <v>749</v>
      </c>
    </row>
    <row r="43" spans="1:2" x14ac:dyDescent="0.35">
      <c r="A43" s="41" t="s">
        <v>77</v>
      </c>
      <c r="B43" s="42">
        <v>1200</v>
      </c>
    </row>
    <row r="44" spans="1:2" x14ac:dyDescent="0.35">
      <c r="A44" s="41" t="s">
        <v>78</v>
      </c>
      <c r="B44" s="42">
        <v>299</v>
      </c>
    </row>
    <row r="45" spans="1:2" x14ac:dyDescent="0.35">
      <c r="A45" s="41" t="s">
        <v>79</v>
      </c>
      <c r="B45" s="42">
        <v>1477</v>
      </c>
    </row>
    <row r="46" spans="1:2" x14ac:dyDescent="0.35">
      <c r="A46" s="41" t="s">
        <v>80</v>
      </c>
      <c r="B46" s="42">
        <v>5099</v>
      </c>
    </row>
    <row r="47" spans="1:2" x14ac:dyDescent="0.35">
      <c r="A47" s="41" t="s">
        <v>81</v>
      </c>
      <c r="B47" s="42">
        <v>1849</v>
      </c>
    </row>
    <row r="48" spans="1:2" x14ac:dyDescent="0.35">
      <c r="A48" s="41" t="s">
        <v>82</v>
      </c>
      <c r="B48" s="42">
        <v>2368</v>
      </c>
    </row>
    <row r="49" spans="1:4" x14ac:dyDescent="0.35">
      <c r="A49" s="41" t="s">
        <v>83</v>
      </c>
      <c r="B49" s="42">
        <v>1583</v>
      </c>
    </row>
    <row r="50" spans="1:4" x14ac:dyDescent="0.35">
      <c r="A50" s="41" t="s">
        <v>84</v>
      </c>
      <c r="B50" s="42">
        <v>226.26</v>
      </c>
    </row>
    <row r="51" spans="1:4" x14ac:dyDescent="0.35">
      <c r="A51" s="41" t="s">
        <v>85</v>
      </c>
      <c r="B51" s="42">
        <v>215</v>
      </c>
    </row>
    <row r="52" spans="1:4" x14ac:dyDescent="0.35">
      <c r="A52" s="41" t="s">
        <v>86</v>
      </c>
      <c r="B52" s="42">
        <v>1499</v>
      </c>
    </row>
    <row r="53" spans="1:4" x14ac:dyDescent="0.35">
      <c r="A53" s="41" t="s">
        <v>87</v>
      </c>
      <c r="B53" s="42">
        <v>683</v>
      </c>
    </row>
    <row r="54" spans="1:4" x14ac:dyDescent="0.35">
      <c r="A54" s="41" t="s">
        <v>88</v>
      </c>
      <c r="B54" s="42">
        <v>1598</v>
      </c>
    </row>
    <row r="55" spans="1:4" x14ac:dyDescent="0.35">
      <c r="A55" s="41" t="s">
        <v>89</v>
      </c>
      <c r="B55" s="42">
        <v>799</v>
      </c>
    </row>
    <row r="56" spans="1:4" x14ac:dyDescent="0.35">
      <c r="A56" s="41" t="s">
        <v>90</v>
      </c>
      <c r="B56" s="42">
        <v>10500</v>
      </c>
    </row>
    <row r="57" spans="1:4" x14ac:dyDescent="0.35">
      <c r="A57" s="41" t="s">
        <v>91</v>
      </c>
      <c r="B57" s="42">
        <v>999</v>
      </c>
    </row>
    <row r="58" spans="1:4" x14ac:dyDescent="0.35">
      <c r="A58" s="41" t="s">
        <v>92</v>
      </c>
      <c r="B58" s="42">
        <v>3844</v>
      </c>
      <c r="D58" s="51">
        <f>SUM(B1:B58)</f>
        <v>147395.43</v>
      </c>
    </row>
    <row r="59" spans="1:4" x14ac:dyDescent="0.35">
      <c r="A59" s="46"/>
      <c r="B59" s="47"/>
    </row>
    <row r="60" spans="1:4" x14ac:dyDescent="0.35">
      <c r="B60" s="40">
        <f>SUM(B2:B58)</f>
        <v>147395.43</v>
      </c>
      <c r="C60" s="43" t="s">
        <v>95</v>
      </c>
    </row>
    <row r="61" spans="1:4" s="43" customFormat="1" x14ac:dyDescent="0.35">
      <c r="B61" s="40">
        <f>B60/64</f>
        <v>2303.0535937499999</v>
      </c>
      <c r="C61" s="43" t="s">
        <v>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Asha-Grant</vt:lpstr>
      <vt:lpstr>Break-Up</vt:lpstr>
      <vt:lpstr>Teaching-Aids</vt:lpstr>
      <vt:lpstr>'Asha-Grant'!Print_Area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 Sharma</dc:creator>
  <cp:lastModifiedBy>Rohil</cp:lastModifiedBy>
  <cp:lastPrinted>2017-08-29T00:50:27Z</cp:lastPrinted>
  <dcterms:created xsi:type="dcterms:W3CDTF">2017-02-05T13:20:47Z</dcterms:created>
  <dcterms:modified xsi:type="dcterms:W3CDTF">2017-08-29T00:50:52Z</dcterms:modified>
</cp:coreProperties>
</file>