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asha\proposals\Proposals 25-26\"/>
    </mc:Choice>
  </mc:AlternateContent>
  <xr:revisionPtr revIDLastSave="0" documentId="13_ncr:1_{5577AAF3-DF3B-4089-8D2B-E07277731DD5}" xr6:coauthVersionLast="47" xr6:coauthVersionMax="47" xr10:uidLastSave="{00000000-0000-0000-0000-000000000000}"/>
  <bookViews>
    <workbookView xWindow="-110" yWindow="-110" windowWidth="25820" windowHeight="16220" activeTab="1" xr2:uid="{00000000-000D-0000-FFFF-FFFF00000000}"/>
  </bookViews>
  <sheets>
    <sheet name="Budget for 25-26" sheetId="3" r:id="rId1"/>
    <sheet name="Last Year Expense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F7" i="3"/>
  <c r="C7" i="1"/>
  <c r="C5" i="1"/>
  <c r="C4" i="1"/>
  <c r="C3" i="1"/>
  <c r="C2" i="1"/>
  <c r="C12" i="1" s="1"/>
  <c r="F3" i="3"/>
  <c r="F2" i="3"/>
  <c r="F5" i="3"/>
  <c r="F4" i="3"/>
  <c r="F10" i="3" l="1"/>
  <c r="D12" i="1"/>
</calcChain>
</file>

<file path=xl/sharedStrings.xml><?xml version="1.0" encoding="utf-8"?>
<sst xmlns="http://schemas.openxmlformats.org/spreadsheetml/2006/main" count="46" uniqueCount="35">
  <si>
    <t>Number</t>
  </si>
  <si>
    <t>Total</t>
  </si>
  <si>
    <t>Cost per month</t>
  </si>
  <si>
    <t>Hosting of our server, domain name registration, certificates. </t>
  </si>
  <si>
    <t>$100 (Rs 7500)</t>
  </si>
  <si>
    <t>Notes</t>
  </si>
  <si>
    <t>Description</t>
  </si>
  <si>
    <t>S No</t>
  </si>
  <si>
    <t>Last Year Actuals</t>
  </si>
  <si>
    <t>Olcott Data Plan and Training expenses.</t>
  </si>
  <si>
    <t>This Year Budget</t>
  </si>
  <si>
    <t>ss</t>
  </si>
  <si>
    <t>Team Manager (incl. data plan, bonus, uniform etc.)</t>
  </si>
  <si>
    <t>Engineers (salaries range from 15 to 30K) Data plan, bonus, uniform etc. on top of that. Adding an additional 1 Lakh for a mid year pay raise.</t>
  </si>
  <si>
    <t>Payment to teachers for the mapping and other content work.</t>
  </si>
  <si>
    <t>Rs 80 per hour.</t>
  </si>
  <si>
    <t>Repair of computers, purchase of accessories etc.</t>
  </si>
  <si>
    <t>Documentation, staff welfare, administration, contingencies etc.</t>
  </si>
  <si>
    <t>Rent, Internet and Electricity expenses for the office. Rest shown in item 8.</t>
  </si>
  <si>
    <t>2000 hours</t>
  </si>
  <si>
    <t>Shared with Damaka.</t>
  </si>
  <si>
    <t>Excursion for staff.</t>
  </si>
  <si>
    <t>Engineers (salaries range from 20 to 40K) Data plan, bonus, uniform etc. on top of that. Factoring one additional engineer. Adding an additional 1 Lakh for a mid year pay raise.</t>
  </si>
  <si>
    <t>Last year budget</t>
  </si>
  <si>
    <t>5 quarters' came into last year's accounts.</t>
  </si>
  <si>
    <t>Incurred a little less every month. Didn’t increase to a higher plan.</t>
  </si>
  <si>
    <t>Mostly payment for Purva's contents.</t>
  </si>
  <si>
    <t>Allocation for purchases from Amazon Innovation Grant.</t>
  </si>
  <si>
    <t>Not initially budgeted. Purchase of 1 laptop, materials for Robotics course. Microsoft Store license. One Android phone for testing. Etc.</t>
  </si>
  <si>
    <t>Minor costs</t>
  </si>
  <si>
    <t>Admin Staff welfare and other office expenses also get included here. May need to increase budget.</t>
  </si>
  <si>
    <t>Allocating a little more as the office is shared with Admin staff as well.</t>
  </si>
  <si>
    <t>Rent, Internet and Electricity expenses for the office. Note Damaka has moved out and the entire expense is on Asha.</t>
  </si>
  <si>
    <t>Rent will be 32000. Electricity and data about Rs 10000 per month.</t>
  </si>
  <si>
    <t>Actually spent a little less. Amazon Innovation grant of Rs 1 Lakh bonus per engg also included 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</si>
</sst>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Roboto"/>
    </font>
    <font>
      <sz val="11"/>
      <color rgb="FF000000"/>
      <name val="Roboto"/>
    </font>
    <font>
      <b/>
      <sz val="11"/>
      <color theme="1"/>
      <name val="Calibri"/>
      <family val="2"/>
      <scheme val="minor"/>
    </font>
    <font>
      <sz val="11"/>
      <color theme="1"/>
      <name val="Roboto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0" fillId="0" borderId="0" xfId="0" applyNumberFormat="1"/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0" fillId="0" borderId="1" xfId="0" applyNumberForma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C413B-B4D1-4E8A-9483-B54F00877352}">
  <sheetPr>
    <pageSetUpPr fitToPage="1"/>
  </sheetPr>
  <dimension ref="A1:F20"/>
  <sheetViews>
    <sheetView workbookViewId="0">
      <selection activeCell="B10" sqref="B10"/>
    </sheetView>
  </sheetViews>
  <sheetFormatPr defaultRowHeight="14.5" x14ac:dyDescent="0.35"/>
  <cols>
    <col min="1" max="1" width="4.54296875" customWidth="1"/>
    <col min="2" max="2" width="35.81640625" customWidth="1"/>
    <col min="3" max="3" width="13.54296875" customWidth="1"/>
    <col min="5" max="5" width="22.36328125" customWidth="1"/>
    <col min="6" max="6" width="10.6328125" bestFit="1" customWidth="1"/>
  </cols>
  <sheetData>
    <row r="1" spans="1:6" ht="29" x14ac:dyDescent="0.35">
      <c r="A1" s="2" t="s">
        <v>7</v>
      </c>
      <c r="B1" s="3" t="s">
        <v>6</v>
      </c>
      <c r="C1" s="3" t="s">
        <v>0</v>
      </c>
      <c r="D1" s="3" t="s">
        <v>2</v>
      </c>
      <c r="E1" s="3" t="s">
        <v>5</v>
      </c>
      <c r="F1" s="3" t="s">
        <v>10</v>
      </c>
    </row>
    <row r="2" spans="1:6" ht="29" x14ac:dyDescent="0.35">
      <c r="A2" s="4">
        <v>1</v>
      </c>
      <c r="B2" s="5" t="s">
        <v>12</v>
      </c>
      <c r="C2" s="5">
        <v>1</v>
      </c>
      <c r="D2" s="6">
        <v>65000</v>
      </c>
      <c r="E2" s="16"/>
      <c r="F2" s="6">
        <f>65000*12</f>
        <v>780000</v>
      </c>
    </row>
    <row r="3" spans="1:6" ht="72.5" x14ac:dyDescent="0.35">
      <c r="A3" s="4">
        <v>2</v>
      </c>
      <c r="B3" s="5" t="s">
        <v>22</v>
      </c>
      <c r="C3" s="5">
        <v>5</v>
      </c>
      <c r="D3" s="6">
        <v>35000</v>
      </c>
      <c r="E3" s="16"/>
      <c r="F3" s="6">
        <f>4*35000*12+100000</f>
        <v>1780000</v>
      </c>
    </row>
    <row r="4" spans="1:6" ht="29" x14ac:dyDescent="0.35">
      <c r="A4" s="4">
        <v>3</v>
      </c>
      <c r="B4" s="5" t="s">
        <v>3</v>
      </c>
      <c r="C4" s="7"/>
      <c r="D4" s="8" t="s">
        <v>4</v>
      </c>
      <c r="E4" s="9"/>
      <c r="F4" s="6">
        <f>7500*12</f>
        <v>90000</v>
      </c>
    </row>
    <row r="5" spans="1:6" ht="29" x14ac:dyDescent="0.35">
      <c r="A5" s="4">
        <v>4</v>
      </c>
      <c r="B5" s="5" t="s">
        <v>14</v>
      </c>
      <c r="C5" s="5" t="s">
        <v>19</v>
      </c>
      <c r="D5" s="8" t="s">
        <v>15</v>
      </c>
      <c r="E5" s="5"/>
      <c r="F5" s="6">
        <f>2000*80</f>
        <v>160000</v>
      </c>
    </row>
    <row r="6" spans="1:6" ht="29" x14ac:dyDescent="0.35">
      <c r="A6" s="4">
        <v>5</v>
      </c>
      <c r="B6" s="5" t="s">
        <v>16</v>
      </c>
      <c r="C6" s="5"/>
      <c r="D6" s="7"/>
      <c r="E6" s="5"/>
      <c r="F6" s="6">
        <v>20000</v>
      </c>
    </row>
    <row r="7" spans="1:6" ht="58" x14ac:dyDescent="0.35">
      <c r="A7" s="4">
        <v>6</v>
      </c>
      <c r="B7" s="5" t="s">
        <v>32</v>
      </c>
      <c r="C7" s="5"/>
      <c r="D7" s="7">
        <v>42000</v>
      </c>
      <c r="E7" s="4" t="s">
        <v>33</v>
      </c>
      <c r="F7" s="6">
        <f>42000*12</f>
        <v>504000</v>
      </c>
    </row>
    <row r="8" spans="1:6" ht="58" x14ac:dyDescent="0.35">
      <c r="A8" s="4">
        <v>7</v>
      </c>
      <c r="B8" s="5" t="s">
        <v>17</v>
      </c>
      <c r="C8" s="5"/>
      <c r="D8" s="7"/>
      <c r="E8" s="5" t="s">
        <v>31</v>
      </c>
      <c r="F8" s="6">
        <v>46000</v>
      </c>
    </row>
    <row r="9" spans="1:6" x14ac:dyDescent="0.35">
      <c r="A9" s="4">
        <v>8</v>
      </c>
      <c r="B9" s="5" t="s">
        <v>21</v>
      </c>
      <c r="C9" s="5">
        <v>5</v>
      </c>
      <c r="D9" s="7">
        <v>6000</v>
      </c>
      <c r="E9" s="7"/>
      <c r="F9" s="6">
        <v>20000</v>
      </c>
    </row>
    <row r="10" spans="1:6" x14ac:dyDescent="0.35">
      <c r="A10" s="4"/>
      <c r="B10" s="10" t="s">
        <v>1</v>
      </c>
      <c r="C10" s="7"/>
      <c r="D10" s="7"/>
      <c r="E10" s="7"/>
      <c r="F10" s="11">
        <f>SUM(F2:F9)</f>
        <v>3400000</v>
      </c>
    </row>
    <row r="20" spans="1:1" x14ac:dyDescent="0.35">
      <c r="A20" t="s">
        <v>11</v>
      </c>
    </row>
  </sheetData>
  <mergeCells count="1">
    <mergeCell ref="E2:E3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2"/>
  <sheetViews>
    <sheetView tabSelected="1" workbookViewId="0">
      <selection activeCell="E4" sqref="E4"/>
    </sheetView>
  </sheetViews>
  <sheetFormatPr defaultRowHeight="14.5" x14ac:dyDescent="0.35"/>
  <cols>
    <col min="1" max="1" width="4.54296875" customWidth="1"/>
    <col min="2" max="2" width="35.81640625" customWidth="1"/>
    <col min="3" max="4" width="13.54296875" customWidth="1"/>
    <col min="5" max="5" width="22.36328125" style="12" customWidth="1"/>
  </cols>
  <sheetData>
    <row r="1" spans="1:5" ht="29" x14ac:dyDescent="0.35">
      <c r="A1" s="2" t="s">
        <v>7</v>
      </c>
      <c r="B1" s="3" t="s">
        <v>6</v>
      </c>
      <c r="C1" s="3" t="s">
        <v>23</v>
      </c>
      <c r="D1" s="3" t="s">
        <v>8</v>
      </c>
      <c r="E1" s="3" t="s">
        <v>5</v>
      </c>
    </row>
    <row r="2" spans="1:5" ht="29" x14ac:dyDescent="0.35">
      <c r="A2" s="4">
        <v>1</v>
      </c>
      <c r="B2" s="13" t="s">
        <v>12</v>
      </c>
      <c r="C2" s="14">
        <f>58000*12</f>
        <v>696000</v>
      </c>
      <c r="D2" s="17">
        <f>1826000+26028+31793</f>
        <v>1883821</v>
      </c>
      <c r="E2" s="17" t="s">
        <v>34</v>
      </c>
    </row>
    <row r="3" spans="1:5" ht="58" x14ac:dyDescent="0.35">
      <c r="A3" s="4">
        <v>2</v>
      </c>
      <c r="B3" s="13" t="s">
        <v>13</v>
      </c>
      <c r="C3" s="14">
        <f>4*26000*12+100000</f>
        <v>1348000</v>
      </c>
      <c r="D3" s="17"/>
      <c r="E3" s="17"/>
    </row>
    <row r="4" spans="1:5" ht="43.5" x14ac:dyDescent="0.35">
      <c r="A4" s="4">
        <v>3</v>
      </c>
      <c r="B4" s="13" t="s">
        <v>3</v>
      </c>
      <c r="C4" s="14">
        <f>7500*12</f>
        <v>90000</v>
      </c>
      <c r="D4" s="15">
        <v>53500</v>
      </c>
      <c r="E4" s="7" t="s">
        <v>25</v>
      </c>
    </row>
    <row r="5" spans="1:5" ht="29" x14ac:dyDescent="0.35">
      <c r="A5" s="4">
        <v>4</v>
      </c>
      <c r="B5" s="13" t="s">
        <v>14</v>
      </c>
      <c r="C5" s="14">
        <f>2000*80</f>
        <v>160000</v>
      </c>
      <c r="D5" s="13">
        <v>133174</v>
      </c>
      <c r="E5" s="13" t="s">
        <v>26</v>
      </c>
    </row>
    <row r="6" spans="1:5" ht="29" x14ac:dyDescent="0.35">
      <c r="A6" s="4">
        <v>5</v>
      </c>
      <c r="B6" s="13" t="s">
        <v>16</v>
      </c>
      <c r="C6" s="14">
        <v>20000</v>
      </c>
      <c r="D6" s="13">
        <v>2138</v>
      </c>
      <c r="E6" s="13" t="s">
        <v>29</v>
      </c>
    </row>
    <row r="7" spans="1:5" ht="29" x14ac:dyDescent="0.35">
      <c r="A7" s="4">
        <v>6</v>
      </c>
      <c r="B7" s="13" t="s">
        <v>18</v>
      </c>
      <c r="C7" s="14">
        <f>25000*12</f>
        <v>300000</v>
      </c>
      <c r="D7" s="13">
        <v>260579</v>
      </c>
      <c r="E7" s="7" t="s">
        <v>20</v>
      </c>
    </row>
    <row r="8" spans="1:5" ht="29" x14ac:dyDescent="0.35">
      <c r="A8" s="4">
        <v>7</v>
      </c>
      <c r="B8" s="13" t="s">
        <v>9</v>
      </c>
      <c r="C8" s="14">
        <v>24000</v>
      </c>
      <c r="D8" s="13">
        <v>32401</v>
      </c>
      <c r="E8" s="7" t="s">
        <v>24</v>
      </c>
    </row>
    <row r="9" spans="1:5" ht="72.5" x14ac:dyDescent="0.35">
      <c r="A9" s="4">
        <v>8</v>
      </c>
      <c r="B9" s="13" t="s">
        <v>17</v>
      </c>
      <c r="C9" s="14">
        <v>22000</v>
      </c>
      <c r="D9" s="13">
        <v>28733</v>
      </c>
      <c r="E9" s="13" t="s">
        <v>30</v>
      </c>
    </row>
    <row r="10" spans="1:5" x14ac:dyDescent="0.35">
      <c r="A10" s="4">
        <v>9</v>
      </c>
      <c r="B10" s="13" t="s">
        <v>21</v>
      </c>
      <c r="C10" s="14">
        <v>20000</v>
      </c>
      <c r="D10" s="13">
        <v>14470</v>
      </c>
      <c r="E10" s="7"/>
    </row>
    <row r="11" spans="1:5" ht="87" x14ac:dyDescent="0.35">
      <c r="A11" s="4"/>
      <c r="B11" s="13" t="s">
        <v>27</v>
      </c>
      <c r="C11" s="14"/>
      <c r="D11" s="13">
        <v>135436</v>
      </c>
      <c r="E11" s="7" t="s">
        <v>28</v>
      </c>
    </row>
    <row r="12" spans="1:5" x14ac:dyDescent="0.35">
      <c r="A12" s="4"/>
      <c r="B12" s="10" t="s">
        <v>1</v>
      </c>
      <c r="C12" s="11">
        <f>SUM(C2:C11)</f>
        <v>2680000</v>
      </c>
      <c r="D12" s="11">
        <f>SUM(D2:D11)</f>
        <v>2544252</v>
      </c>
      <c r="E12" s="7"/>
    </row>
    <row r="17" spans="1:4" x14ac:dyDescent="0.35">
      <c r="D17" s="1"/>
    </row>
    <row r="22" spans="1:4" x14ac:dyDescent="0.35">
      <c r="A22" t="s">
        <v>11</v>
      </c>
    </row>
  </sheetData>
  <mergeCells count="2">
    <mergeCell ref="D2:D3"/>
    <mergeCell ref="E2:E3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for 25-26</vt:lpstr>
      <vt:lpstr>Last Year 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rajaram</dc:creator>
  <cp:lastModifiedBy>Rajaraman Krishnan</cp:lastModifiedBy>
  <cp:lastPrinted>2024-05-26T02:22:56Z</cp:lastPrinted>
  <dcterms:created xsi:type="dcterms:W3CDTF">2015-06-05T18:17:20Z</dcterms:created>
  <dcterms:modified xsi:type="dcterms:W3CDTF">2025-06-06T00:51:32Z</dcterms:modified>
</cp:coreProperties>
</file>