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o\Desktop\"/>
    </mc:Choice>
  </mc:AlternateContent>
  <bookViews>
    <workbookView xWindow="0" yWindow="0" windowWidth="20460" windowHeight="8370" activeTab="2"/>
  </bookViews>
  <sheets>
    <sheet name="utilization 18-19" sheetId="1" r:id="rId1"/>
    <sheet name="utilization 17-18" sheetId="2" r:id="rId2"/>
    <sheet name="Budget 19-20 with previous year" sheetId="3" r:id="rId3"/>
    <sheet name="salaries" sheetId="4" r:id="rId4"/>
    <sheet name="Kids" sheetId="5" r:id="rId5"/>
    <sheet name="07-29 meeting notes" sheetId="6" r:id="rId6"/>
  </sheets>
  <calcPr calcId="152511"/>
</workbook>
</file>

<file path=xl/calcChain.xml><?xml version="1.0" encoding="utf-8"?>
<calcChain xmlns="http://schemas.openxmlformats.org/spreadsheetml/2006/main">
  <c r="G3" i="3" l="1"/>
  <c r="G14" i="3"/>
  <c r="D14" i="3"/>
  <c r="D9" i="4"/>
  <c r="D13" i="3"/>
  <c r="E12" i="3"/>
  <c r="F11" i="3"/>
  <c r="D11" i="3"/>
  <c r="F10" i="3"/>
  <c r="F7" i="3"/>
  <c r="G5" i="3"/>
  <c r="F5" i="3"/>
  <c r="G4" i="3"/>
  <c r="F4" i="3"/>
  <c r="F3" i="3"/>
  <c r="B22" i="1"/>
  <c r="B20" i="1"/>
</calcChain>
</file>

<file path=xl/sharedStrings.xml><?xml version="1.0" encoding="utf-8"?>
<sst xmlns="http://schemas.openxmlformats.org/spreadsheetml/2006/main" count="157" uniqueCount="129">
  <si>
    <t xml:space="preserve">Requested Amount </t>
  </si>
  <si>
    <t>LAST YEAR expenses</t>
  </si>
  <si>
    <t>SL NO</t>
  </si>
  <si>
    <t>MONTH</t>
  </si>
  <si>
    <t>EDUCATION</t>
  </si>
  <si>
    <t>MEDICAL</t>
  </si>
  <si>
    <t>STAFF SALARIES</t>
  </si>
  <si>
    <t>HOME:EXPENSES:MILK,VEGETABLES,WATER,GAS,ELECTRICITY,GROCERIES,ETC</t>
  </si>
  <si>
    <t>Austin Proposed 2019-20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</si>
  <si>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</si>
  <si>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</si>
  <si>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</si>
  <si>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</si>
  <si>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</si>
  <si>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</si>
  <si>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</si>
  <si>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</si>
  <si>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</si>
  <si>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PARTICULARS</t>
  </si>
  <si>
    <t>AMOUNT./.PM</t>
  </si>
  <si>
    <t>AMOUNT/PER ANNUM needed</t>
  </si>
  <si>
    <t>Annual</t>
  </si>
  <si>
    <t xml:space="preserve">Annual per kid </t>
  </si>
  <si>
    <t>JANUARY</t>
  </si>
  <si>
    <t>FEBRUARY</t>
  </si>
  <si>
    <t>Staff salary</t>
  </si>
  <si>
    <t>MARCH</t>
  </si>
  <si>
    <t>TOTAL AMT SPENT 18-19</t>
  </si>
  <si>
    <t>1,21,176</t>
  </si>
  <si>
    <t>5,55,000</t>
  </si>
  <si>
    <t>1,76,818</t>
  </si>
  <si>
    <t>Total</t>
  </si>
  <si>
    <t>Amount spent for day to day expenditure from April 2017 to Sept 2017.</t>
  </si>
  <si>
    <t xml:space="preserve">Monthly </t>
  </si>
  <si>
    <t>Running expenditure like groceries,milk,cooking gas,wate,electricity,fuel for veichles,veggies,cooking oil,etc</t>
  </si>
  <si>
    <t>Recurring Donations</t>
  </si>
  <si>
    <t>per month</t>
  </si>
  <si>
    <t>surgerys for three kids during the month of March,April 2020(during vacation)</t>
  </si>
  <si>
    <t>month</t>
  </si>
  <si>
    <t>staff salary</t>
  </si>
  <si>
    <t>milk</t>
  </si>
  <si>
    <t>water</t>
  </si>
  <si>
    <t>hospital</t>
  </si>
  <si>
    <t>school</t>
  </si>
  <si>
    <t>misc</t>
  </si>
  <si>
    <t>April</t>
  </si>
  <si>
    <t>-</t>
  </si>
  <si>
    <t>may</t>
  </si>
  <si>
    <t>June</t>
  </si>
  <si>
    <t>July</t>
  </si>
  <si>
    <t>Aug</t>
  </si>
  <si>
    <t>Sept</t>
  </si>
  <si>
    <t>physiotherapy after six months and suitable appliance like callipers,walkers,wheelchairs,etc</t>
  </si>
  <si>
    <t>school and college fees, books,notebooks, and stationary items during May and June</t>
  </si>
  <si>
    <t>Amount spent from Oct 2017 and nov 2017</t>
  </si>
  <si>
    <t>Oct</t>
  </si>
  <si>
    <t>Nov</t>
  </si>
  <si>
    <t>lift for new building</t>
  </si>
  <si>
    <t>Monthly</t>
  </si>
  <si>
    <t xml:space="preserve">20 seated mini buses with hydraulic lift system and other special fitments for carrying disabled children </t>
  </si>
  <si>
    <t>TOTAL</t>
  </si>
  <si>
    <t>Core Expenses</t>
  </si>
  <si>
    <t>Total needs</t>
  </si>
  <si>
    <t xml:space="preserve">Asha Austin Budget  </t>
  </si>
  <si>
    <t>2019-2020</t>
  </si>
  <si>
    <t>2018-19</t>
  </si>
  <si>
    <t>Manager</t>
  </si>
  <si>
    <t>Rs 17,050</t>
  </si>
  <si>
    <t>Admin/Asst</t>
  </si>
  <si>
    <t>Rs 11,000</t>
  </si>
  <si>
    <t>Accountant</t>
  </si>
  <si>
    <t>Rs 4,000</t>
  </si>
  <si>
    <t>Driver</t>
  </si>
  <si>
    <t>Rs 14,000</t>
  </si>
  <si>
    <t>Cook</t>
  </si>
  <si>
    <t>Rs 13,200</t>
  </si>
  <si>
    <t>Helper</t>
  </si>
  <si>
    <t>Rs 3,000</t>
  </si>
  <si>
    <t>total</t>
  </si>
  <si>
    <t>NO</t>
  </si>
  <si>
    <t>Name</t>
  </si>
  <si>
    <t>Studying</t>
  </si>
  <si>
    <t>Remarks</t>
  </si>
  <si>
    <t>Mallikarjuna</t>
  </si>
  <si>
    <t>1st</t>
  </si>
  <si>
    <t>sanju kumar</t>
  </si>
  <si>
    <t>diganth</t>
  </si>
  <si>
    <t>4th</t>
  </si>
  <si>
    <t>gopi</t>
  </si>
  <si>
    <t>darshan</t>
  </si>
  <si>
    <t>6th</t>
  </si>
  <si>
    <t>nithin</t>
  </si>
  <si>
    <t>7th</t>
  </si>
  <si>
    <t>manjunath</t>
  </si>
  <si>
    <t>samarth</t>
  </si>
  <si>
    <t>8th</t>
  </si>
  <si>
    <t>chethan</t>
  </si>
  <si>
    <t>srikanth g</t>
  </si>
  <si>
    <t>kiran</t>
  </si>
  <si>
    <t>chandan</t>
  </si>
  <si>
    <t>9th</t>
  </si>
  <si>
    <t>somashekar</t>
  </si>
  <si>
    <t>11th</t>
  </si>
  <si>
    <t>sharan basappa</t>
  </si>
  <si>
    <t>12th</t>
  </si>
  <si>
    <t xml:space="preserve">ravikumar </t>
  </si>
  <si>
    <t>ba 2nd yr</t>
  </si>
  <si>
    <t>gangaraju</t>
  </si>
  <si>
    <t>D kumar</t>
  </si>
  <si>
    <t>BCom 2nd yr</t>
  </si>
  <si>
    <t>New kids</t>
  </si>
  <si>
    <t>raghavendra</t>
  </si>
  <si>
    <t>shimoga</t>
  </si>
  <si>
    <t>manu</t>
  </si>
  <si>
    <t>kanakapura</t>
  </si>
  <si>
    <t>prajwal</t>
  </si>
  <si>
    <t>5th</t>
  </si>
  <si>
    <t>vijayapura</t>
  </si>
  <si>
    <t>ranjith</t>
  </si>
  <si>
    <t>fourth</t>
  </si>
  <si>
    <t>Prakash graduated and working in Pvt sector as a clerk</t>
  </si>
  <si>
    <t>Status</t>
  </si>
  <si>
    <t>Actions</t>
  </si>
  <si>
    <t>Dont need funds for bus. Prefer Daily expenses</t>
  </si>
  <si>
    <t>find out about bus - if they need it, how urgent it is, how they would like to fund it ?</t>
  </si>
  <si>
    <t xml:space="preserve">Rs. 12000/month </t>
  </si>
  <si>
    <t>recurring donations - add that to the budget</t>
  </si>
  <si>
    <t>give them update about wean off</t>
  </si>
  <si>
    <t>Get signed financial Audit report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</si>
</sst>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sz val="12"/>
      <color rgb="FF000000"/>
      <name val="Trebuchet MS"/>
    </font>
    <font>
      <b/>
      <sz val="12"/>
      <color rgb="FF00000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3" fillId="2" borderId="0" xfId="0" applyFont="1" applyFill="1" applyAlignment="1"/>
    <xf numFmtId="0" fontId="4" fillId="0" borderId="0" xfId="0" applyFont="1" applyAlignment="1"/>
    <xf numFmtId="0" fontId="2" fillId="0" borderId="0" xfId="0" applyFont="1" applyAlignment="1"/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/>
    <xf numFmtId="1" fontId="2" fillId="0" borderId="0" xfId="0" applyNumberFormat="1" applyFont="1"/>
    <xf numFmtId="0" fontId="5" fillId="0" borderId="1" xfId="0" applyFont="1" applyBorder="1" applyAlignment="1"/>
    <xf numFmtId="49" fontId="1" fillId="0" borderId="0" xfId="0" applyNumberFormat="1" applyFont="1" applyAlignment="1">
      <alignment wrapText="1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6" fillId="0" borderId="1" xfId="0" applyFont="1" applyBorder="1" applyAlignment="1"/>
    <xf numFmtId="1" fontId="2" fillId="0" borderId="0" xfId="0" applyNumberFormat="1" applyFont="1" applyAlignment="1"/>
    <xf numFmtId="0" fontId="1" fillId="0" borderId="0" xfId="0" applyFont="1" applyAlignment="1">
      <alignment wrapText="1"/>
    </xf>
    <xf numFmtId="10" fontId="2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D22" sqref="D22"/>
    </sheetView>
  </sheetViews>
  <sheetFormatPr defaultColWidth="14.42578125" defaultRowHeight="15.75" customHeight="1" x14ac:dyDescent="0.2"/>
  <cols>
    <col min="5" max="5" width="15.42578125" customWidth="1"/>
  </cols>
  <sheetData>
    <row r="1" spans="1:26" ht="26.25" customHeight="1" x14ac:dyDescent="0.2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5" t="s">
        <v>7</v>
      </c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x14ac:dyDescent="0.2">
      <c r="A2" s="7">
        <v>1</v>
      </c>
      <c r="B2" s="1" t="s">
        <v>9</v>
      </c>
      <c r="C2" s="7">
        <v>0</v>
      </c>
      <c r="D2" s="7">
        <v>35665</v>
      </c>
      <c r="E2" s="7">
        <v>46250</v>
      </c>
      <c r="F2" s="7">
        <v>9387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x14ac:dyDescent="0.2">
      <c r="A3" s="7">
        <v>2</v>
      </c>
      <c r="B3" s="1" t="s">
        <v>10</v>
      </c>
      <c r="C3" s="7">
        <v>0</v>
      </c>
      <c r="D3" s="7">
        <v>1086</v>
      </c>
      <c r="E3" s="8">
        <v>46250</v>
      </c>
      <c r="F3" s="7">
        <v>15386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x14ac:dyDescent="0.2">
      <c r="A4" s="7">
        <v>3</v>
      </c>
      <c r="B4" s="1" t="s">
        <v>11</v>
      </c>
      <c r="C4" s="7">
        <v>38340</v>
      </c>
      <c r="D4" s="7">
        <v>2260</v>
      </c>
      <c r="E4" s="8">
        <v>46250</v>
      </c>
      <c r="F4" s="7">
        <v>10083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2">
      <c r="A5" s="7">
        <v>4</v>
      </c>
      <c r="B5" s="1" t="s">
        <v>12</v>
      </c>
      <c r="C5" s="7">
        <v>27281</v>
      </c>
      <c r="D5" s="7">
        <v>0</v>
      </c>
      <c r="E5" s="8">
        <v>46250</v>
      </c>
      <c r="F5" s="7">
        <v>9259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7">
        <v>5</v>
      </c>
      <c r="B6" s="1" t="s">
        <v>13</v>
      </c>
      <c r="C6" s="7">
        <v>43440</v>
      </c>
      <c r="D6" s="7">
        <v>2221</v>
      </c>
      <c r="E6" s="8">
        <v>46250</v>
      </c>
      <c r="F6" s="7">
        <v>8830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7">
        <v>6</v>
      </c>
      <c r="B7" s="1" t="s">
        <v>14</v>
      </c>
      <c r="C7" s="7">
        <v>5550</v>
      </c>
      <c r="D7" s="7">
        <v>2061</v>
      </c>
      <c r="E7" s="8">
        <v>46250</v>
      </c>
      <c r="F7" s="7">
        <v>12137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7">
        <v>7</v>
      </c>
      <c r="B8" s="1" t="s">
        <v>15</v>
      </c>
      <c r="C8" s="7">
        <v>5285</v>
      </c>
      <c r="D8" s="7">
        <v>207</v>
      </c>
      <c r="E8" s="8">
        <v>46250</v>
      </c>
      <c r="F8" s="7">
        <v>14413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7">
        <v>8</v>
      </c>
      <c r="B9" s="1" t="s">
        <v>16</v>
      </c>
      <c r="C9" s="7">
        <v>0</v>
      </c>
      <c r="D9" s="7">
        <v>0</v>
      </c>
      <c r="E9" s="8">
        <v>46250</v>
      </c>
      <c r="F9" s="7">
        <v>17680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7">
        <v>9</v>
      </c>
      <c r="B10" s="1" t="s">
        <v>17</v>
      </c>
      <c r="C10" s="7">
        <v>0</v>
      </c>
      <c r="D10" s="7">
        <v>1171</v>
      </c>
      <c r="E10" s="8">
        <v>46250</v>
      </c>
      <c r="F10" s="7">
        <v>27934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7">
        <v>10</v>
      </c>
      <c r="B11" s="1" t="s">
        <v>23</v>
      </c>
      <c r="C11" s="7">
        <v>0</v>
      </c>
      <c r="D11" s="7">
        <v>377</v>
      </c>
      <c r="E11" s="8">
        <v>46250</v>
      </c>
      <c r="F11" s="7">
        <v>9709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7">
        <v>11</v>
      </c>
      <c r="B12" s="1" t="s">
        <v>24</v>
      </c>
      <c r="C12" s="7">
        <v>0</v>
      </c>
      <c r="D12" s="7">
        <v>2575</v>
      </c>
      <c r="E12" s="8">
        <v>46250</v>
      </c>
      <c r="F12" s="7">
        <v>20201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7">
        <v>12</v>
      </c>
      <c r="B13" s="1" t="s">
        <v>26</v>
      </c>
      <c r="C13" s="7">
        <v>1280</v>
      </c>
      <c r="D13" s="7">
        <v>821</v>
      </c>
      <c r="E13" s="8">
        <v>46250</v>
      </c>
      <c r="F13" s="7">
        <v>21799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5" t="s">
        <v>27</v>
      </c>
      <c r="B14" s="1"/>
      <c r="C14" s="1" t="s">
        <v>28</v>
      </c>
      <c r="D14" s="11">
        <v>48421</v>
      </c>
      <c r="E14" s="1" t="s">
        <v>29</v>
      </c>
      <c r="F14" s="1" t="s">
        <v>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" t="s">
        <v>31</v>
      </c>
      <c r="B18" s="11">
        <v>901415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3" t="s">
        <v>33</v>
      </c>
      <c r="B20" s="1">
        <f>B18/12</f>
        <v>75117.916666666672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3" t="s">
        <v>35</v>
      </c>
      <c r="B21" s="3">
        <v>12000</v>
      </c>
      <c r="C21" s="3" t="s">
        <v>36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>
        <f>B21*12</f>
        <v>144000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H26"/>
  <sheetViews>
    <sheetView workbookViewId="0"/>
  </sheetViews>
  <sheetFormatPr defaultColWidth="14.42578125" defaultRowHeight="15.75" customHeight="1" x14ac:dyDescent="0.2"/>
  <sheetData>
    <row r="2" spans="1:8" ht="15.75" customHeight="1" x14ac:dyDescent="0.35">
      <c r="A2" s="2"/>
      <c r="B2" s="4"/>
      <c r="C2" s="12"/>
      <c r="D2" s="12"/>
      <c r="E2" s="14" t="s">
        <v>32</v>
      </c>
      <c r="F2" s="12"/>
      <c r="G2" s="12"/>
      <c r="H2" s="12"/>
    </row>
    <row r="3" spans="1:8" ht="15.75" customHeight="1" x14ac:dyDescent="0.2">
      <c r="A3" s="16"/>
      <c r="B3" s="12"/>
      <c r="C3" s="12"/>
      <c r="D3" s="12"/>
      <c r="E3" s="12"/>
      <c r="F3" s="12"/>
      <c r="G3" s="12"/>
      <c r="H3" s="12"/>
    </row>
    <row r="4" spans="1:8" ht="15.75" customHeight="1" x14ac:dyDescent="0.35">
      <c r="A4" s="17"/>
      <c r="B4" s="14" t="s">
        <v>38</v>
      </c>
      <c r="C4" s="14" t="s">
        <v>39</v>
      </c>
      <c r="D4" s="14" t="s">
        <v>40</v>
      </c>
      <c r="E4" s="14" t="s">
        <v>41</v>
      </c>
      <c r="F4" s="14" t="s">
        <v>42</v>
      </c>
      <c r="G4" s="14" t="s">
        <v>43</v>
      </c>
      <c r="H4" s="14" t="s">
        <v>44</v>
      </c>
    </row>
    <row r="5" spans="1:8" ht="15.75" customHeight="1" x14ac:dyDescent="0.35">
      <c r="A5" s="17"/>
      <c r="B5" s="14" t="s">
        <v>45</v>
      </c>
      <c r="C5" s="14">
        <v>32275</v>
      </c>
      <c r="D5" s="14">
        <v>2145</v>
      </c>
      <c r="E5" s="14">
        <v>3250</v>
      </c>
      <c r="F5" s="14">
        <v>58912</v>
      </c>
      <c r="G5" s="14" t="s">
        <v>46</v>
      </c>
      <c r="H5" s="14">
        <v>15000</v>
      </c>
    </row>
    <row r="6" spans="1:8" ht="15.75" customHeight="1" x14ac:dyDescent="0.35">
      <c r="A6" s="17"/>
      <c r="B6" s="14" t="s">
        <v>47</v>
      </c>
      <c r="C6" s="14">
        <v>32275</v>
      </c>
      <c r="D6" s="14">
        <v>759</v>
      </c>
      <c r="E6" s="14" t="s">
        <v>46</v>
      </c>
      <c r="F6" s="14" t="s">
        <v>46</v>
      </c>
      <c r="G6" s="14" t="s">
        <v>46</v>
      </c>
      <c r="H6" s="14">
        <v>20000</v>
      </c>
    </row>
    <row r="7" spans="1:8" ht="15.75" customHeight="1" x14ac:dyDescent="0.35">
      <c r="A7" s="17"/>
      <c r="B7" s="14" t="s">
        <v>48</v>
      </c>
      <c r="C7" s="14">
        <v>38275</v>
      </c>
      <c r="D7" s="14">
        <v>4470</v>
      </c>
      <c r="E7" s="14">
        <v>3320</v>
      </c>
      <c r="F7" s="14" t="s">
        <v>46</v>
      </c>
      <c r="G7" s="14">
        <v>29406</v>
      </c>
      <c r="H7" s="14">
        <v>4750</v>
      </c>
    </row>
    <row r="8" spans="1:8" ht="15.75" customHeight="1" x14ac:dyDescent="0.35">
      <c r="A8" s="17"/>
      <c r="B8" s="14" t="s">
        <v>49</v>
      </c>
      <c r="C8" s="14">
        <v>38275</v>
      </c>
      <c r="D8" s="14">
        <v>2557</v>
      </c>
      <c r="E8" s="14">
        <v>3190</v>
      </c>
      <c r="F8" s="14" t="s">
        <v>46</v>
      </c>
      <c r="G8" s="14">
        <v>37702</v>
      </c>
      <c r="H8" s="14">
        <v>5100</v>
      </c>
    </row>
    <row r="9" spans="1:8" ht="15.75" customHeight="1" x14ac:dyDescent="0.35">
      <c r="A9" s="17"/>
      <c r="B9" s="14" t="s">
        <v>50</v>
      </c>
      <c r="C9" s="14">
        <v>38275</v>
      </c>
      <c r="D9" s="14">
        <v>2706</v>
      </c>
      <c r="E9" s="14">
        <v>4260</v>
      </c>
      <c r="F9" s="14">
        <v>45600</v>
      </c>
      <c r="G9" s="12"/>
      <c r="H9" s="14" t="s">
        <v>46</v>
      </c>
    </row>
    <row r="10" spans="1:8" ht="15.75" customHeight="1" x14ac:dyDescent="0.35">
      <c r="A10" s="17"/>
      <c r="B10" s="14" t="s">
        <v>51</v>
      </c>
      <c r="C10" s="14">
        <v>38275</v>
      </c>
      <c r="D10" s="14">
        <v>3808</v>
      </c>
      <c r="E10" s="14">
        <v>3480</v>
      </c>
      <c r="F10" s="14" t="s">
        <v>46</v>
      </c>
      <c r="G10" s="14" t="s">
        <v>46</v>
      </c>
      <c r="H10" s="14">
        <v>30000</v>
      </c>
    </row>
    <row r="11" spans="1:8" ht="15.75" customHeight="1" x14ac:dyDescent="0.35">
      <c r="A11" s="16"/>
      <c r="B11" s="12"/>
      <c r="C11" s="19">
        <v>217650</v>
      </c>
      <c r="D11" s="19">
        <v>16445</v>
      </c>
      <c r="E11" s="19">
        <v>17500</v>
      </c>
      <c r="F11" s="19">
        <v>104512</v>
      </c>
      <c r="G11" s="19">
        <v>67108</v>
      </c>
      <c r="H11" s="19">
        <v>74850</v>
      </c>
    </row>
    <row r="12" spans="1:8" ht="15.75" customHeight="1" x14ac:dyDescent="0.2">
      <c r="A12" s="16"/>
      <c r="B12" s="12"/>
      <c r="C12" s="12"/>
      <c r="D12" s="12"/>
      <c r="E12" s="12"/>
      <c r="F12" s="12"/>
      <c r="G12" s="12"/>
      <c r="H12" s="12"/>
    </row>
    <row r="13" spans="1:8" ht="15.75" customHeight="1" x14ac:dyDescent="0.2">
      <c r="A13" s="16"/>
      <c r="B13" s="12"/>
      <c r="C13" s="12"/>
      <c r="D13" s="12"/>
      <c r="E13" s="12"/>
      <c r="F13" s="12"/>
      <c r="G13" s="12"/>
      <c r="H13" s="12"/>
    </row>
    <row r="14" spans="1:8" ht="15.75" customHeight="1" x14ac:dyDescent="0.2">
      <c r="A14" s="16"/>
      <c r="B14" s="12"/>
      <c r="C14" s="12"/>
      <c r="D14" s="12"/>
      <c r="E14" s="12"/>
      <c r="F14" s="12"/>
      <c r="G14" s="12"/>
      <c r="H14" s="12"/>
    </row>
    <row r="15" spans="1:8" ht="15.75" customHeight="1" x14ac:dyDescent="0.35">
      <c r="A15" s="16"/>
      <c r="B15" s="12"/>
      <c r="C15" s="12"/>
      <c r="D15" s="12"/>
      <c r="E15" s="14" t="s">
        <v>54</v>
      </c>
      <c r="F15" s="12"/>
      <c r="G15" s="12"/>
      <c r="H15" s="12"/>
    </row>
    <row r="16" spans="1:8" ht="15.75" customHeight="1" x14ac:dyDescent="0.35">
      <c r="A16" s="17"/>
      <c r="B16" s="14" t="s">
        <v>55</v>
      </c>
      <c r="C16" s="14">
        <v>40500</v>
      </c>
      <c r="D16" s="14">
        <v>3740</v>
      </c>
      <c r="E16" s="14">
        <v>2705</v>
      </c>
      <c r="F16" s="14" t="s">
        <v>46</v>
      </c>
      <c r="G16" s="14" t="s">
        <v>46</v>
      </c>
      <c r="H16" s="14">
        <v>10000</v>
      </c>
    </row>
    <row r="17" spans="1:8" ht="15.75" customHeight="1" x14ac:dyDescent="0.35">
      <c r="A17" s="17"/>
      <c r="B17" s="14" t="s">
        <v>56</v>
      </c>
      <c r="C17" s="14">
        <v>40500</v>
      </c>
      <c r="D17" s="14">
        <v>3808</v>
      </c>
      <c r="E17" s="14">
        <v>2800</v>
      </c>
      <c r="F17" s="14" t="s">
        <v>46</v>
      </c>
      <c r="G17" s="14" t="s">
        <v>46</v>
      </c>
      <c r="H17" s="14">
        <v>10000</v>
      </c>
    </row>
    <row r="18" spans="1:8" ht="15.75" customHeight="1" x14ac:dyDescent="0.35">
      <c r="A18" s="16"/>
      <c r="B18" s="12"/>
      <c r="C18" s="19">
        <v>81000</v>
      </c>
      <c r="D18" s="19">
        <v>7548</v>
      </c>
      <c r="E18" s="19">
        <v>5505</v>
      </c>
      <c r="F18" s="12"/>
      <c r="G18" s="12"/>
      <c r="H18" s="19">
        <v>20000</v>
      </c>
    </row>
    <row r="19" spans="1:8" ht="15.75" customHeight="1" x14ac:dyDescent="0.2">
      <c r="A19" s="16"/>
      <c r="B19" s="12"/>
      <c r="C19" s="12"/>
      <c r="D19" s="12"/>
      <c r="E19" s="12"/>
      <c r="F19" s="12"/>
      <c r="G19" s="12"/>
      <c r="H19" s="12"/>
    </row>
    <row r="20" spans="1:8" ht="15.75" customHeight="1" x14ac:dyDescent="0.2">
      <c r="A20" s="16"/>
      <c r="B20" s="12"/>
      <c r="C20" s="12"/>
      <c r="D20" s="12"/>
      <c r="E20" s="12"/>
      <c r="F20" s="12"/>
      <c r="G20" s="12"/>
      <c r="H20" s="12"/>
    </row>
    <row r="21" spans="1:8" ht="15.75" customHeight="1" x14ac:dyDescent="0.35">
      <c r="A21" s="17" t="s">
        <v>58</v>
      </c>
      <c r="B21" s="14">
        <v>76514.75</v>
      </c>
      <c r="C21" s="14">
        <v>37331.25</v>
      </c>
      <c r="D21" s="14">
        <v>2999.13</v>
      </c>
      <c r="E21" s="14">
        <v>2875.63</v>
      </c>
      <c r="F21" s="14">
        <v>13064</v>
      </c>
      <c r="G21" s="14">
        <v>8388.5</v>
      </c>
      <c r="H21" s="14">
        <v>11856.25</v>
      </c>
    </row>
    <row r="22" spans="1:8" ht="15.75" customHeight="1" x14ac:dyDescent="0.2">
      <c r="A22" s="16"/>
      <c r="B22" s="12"/>
      <c r="C22" s="12"/>
      <c r="D22" s="12"/>
      <c r="E22" s="12"/>
      <c r="F22" s="12"/>
      <c r="G22" s="12"/>
      <c r="H22" s="12"/>
    </row>
    <row r="23" spans="1:8" ht="15.75" customHeight="1" x14ac:dyDescent="0.2">
      <c r="A23" s="16"/>
      <c r="B23" s="12"/>
      <c r="C23" s="12"/>
      <c r="D23" s="12"/>
      <c r="E23" s="12"/>
      <c r="F23" s="12"/>
      <c r="G23" s="12"/>
      <c r="H23" s="12"/>
    </row>
    <row r="24" spans="1:8" ht="15.75" customHeight="1" x14ac:dyDescent="0.2">
      <c r="A24" s="16"/>
      <c r="B24" s="12"/>
      <c r="C24" s="12"/>
      <c r="D24" s="12"/>
      <c r="E24" s="12"/>
      <c r="F24" s="12"/>
      <c r="G24" s="12"/>
      <c r="H24" s="12"/>
    </row>
    <row r="25" spans="1:8" ht="15.75" customHeight="1" x14ac:dyDescent="0.2">
      <c r="A25" s="16"/>
      <c r="B25" s="12"/>
      <c r="C25" s="12"/>
      <c r="D25" s="12"/>
      <c r="E25" s="12"/>
      <c r="F25" s="12"/>
      <c r="G25" s="12"/>
      <c r="H25" s="12"/>
    </row>
    <row r="26" spans="1:8" ht="12.75" x14ac:dyDescent="0.2">
      <c r="A26" s="16"/>
      <c r="B26" s="12"/>
      <c r="C26" s="12"/>
      <c r="D26" s="12"/>
      <c r="E26" s="12"/>
      <c r="F26" s="12"/>
      <c r="G26" s="12"/>
      <c r="H2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tabSelected="1" workbookViewId="0">
      <selection activeCell="B16" sqref="B16"/>
    </sheetView>
  </sheetViews>
  <sheetFormatPr defaultColWidth="14.42578125" defaultRowHeight="15.75" customHeight="1" x14ac:dyDescent="0.2"/>
  <cols>
    <col min="2" max="2" width="29.5703125" customWidth="1"/>
    <col min="4" max="4" width="20.7109375" customWidth="1"/>
    <col min="5" max="5" width="19.85546875" customWidth="1"/>
    <col min="7" max="7" width="22.140625" customWidth="1"/>
  </cols>
  <sheetData>
    <row r="1" spans="1:7" ht="15.75" customHeight="1" x14ac:dyDescent="0.2">
      <c r="A1" s="1"/>
      <c r="B1" s="1"/>
      <c r="C1" s="1"/>
      <c r="D1" s="3" t="s">
        <v>0</v>
      </c>
      <c r="E1" s="24" t="s">
        <v>1</v>
      </c>
      <c r="F1" s="25"/>
      <c r="G1" s="9" t="s">
        <v>8</v>
      </c>
    </row>
    <row r="2" spans="1:7" ht="15.75" customHeight="1" x14ac:dyDescent="0.2">
      <c r="A2" s="1" t="s">
        <v>2</v>
      </c>
      <c r="B2" s="1" t="s">
        <v>18</v>
      </c>
      <c r="C2" s="1" t="s">
        <v>19</v>
      </c>
      <c r="D2" s="3" t="s">
        <v>20</v>
      </c>
      <c r="E2" s="3" t="s">
        <v>21</v>
      </c>
      <c r="F2" s="10" t="s">
        <v>22</v>
      </c>
    </row>
    <row r="3" spans="1:7" ht="15.75" customHeight="1" x14ac:dyDescent="0.2">
      <c r="A3" s="7">
        <v>1</v>
      </c>
      <c r="B3" s="1" t="s">
        <v>25</v>
      </c>
      <c r="C3" s="11">
        <v>62250</v>
      </c>
      <c r="D3" s="3">
        <v>747000</v>
      </c>
      <c r="E3" s="3">
        <v>555000</v>
      </c>
      <c r="F3" s="13">
        <f t="shared" ref="F3:F5" si="0">E3/19</f>
        <v>29210.526315789473</v>
      </c>
      <c r="G3" s="13">
        <f>(G14-G5-G4)</f>
        <v>271966.94736842101</v>
      </c>
    </row>
    <row r="4" spans="1:7" ht="15.75" customHeight="1" x14ac:dyDescent="0.2">
      <c r="A4" s="7">
        <v>2</v>
      </c>
      <c r="B4" s="15" t="s">
        <v>34</v>
      </c>
      <c r="C4" s="11">
        <v>55000</v>
      </c>
      <c r="D4" s="3">
        <v>660000</v>
      </c>
      <c r="E4" s="3">
        <v>176818</v>
      </c>
      <c r="F4" s="13">
        <f t="shared" si="0"/>
        <v>9306.21052631579</v>
      </c>
      <c r="G4" s="13">
        <f t="shared" ref="G4:G5" si="1">F4*22</f>
        <v>204736.63157894739</v>
      </c>
    </row>
    <row r="5" spans="1:7" ht="15.75" customHeight="1" x14ac:dyDescent="0.2">
      <c r="A5" s="7">
        <v>3</v>
      </c>
      <c r="B5" s="18" t="s">
        <v>37</v>
      </c>
      <c r="C5" s="1"/>
      <c r="D5" s="3">
        <v>180000</v>
      </c>
      <c r="E5" s="11">
        <v>48421</v>
      </c>
      <c r="F5" s="13">
        <f t="shared" si="0"/>
        <v>2548.4736842105262</v>
      </c>
      <c r="G5" s="13">
        <f t="shared" si="1"/>
        <v>56066.42105263158</v>
      </c>
    </row>
    <row r="6" spans="1:7" ht="15.75" customHeight="1" x14ac:dyDescent="0.2">
      <c r="A6" s="7">
        <v>4</v>
      </c>
      <c r="B6" s="18" t="s">
        <v>52</v>
      </c>
      <c r="C6" s="1"/>
      <c r="D6" s="3">
        <v>180000</v>
      </c>
      <c r="E6" s="1" t="s">
        <v>46</v>
      </c>
      <c r="F6" s="20">
        <v>0</v>
      </c>
      <c r="G6" s="10">
        <v>0</v>
      </c>
    </row>
    <row r="7" spans="1:7" ht="15.75" customHeight="1" x14ac:dyDescent="0.2">
      <c r="A7" s="7">
        <v>5</v>
      </c>
      <c r="B7" s="18" t="s">
        <v>53</v>
      </c>
      <c r="C7" s="1"/>
      <c r="D7" s="3">
        <v>220000</v>
      </c>
      <c r="E7" s="3">
        <v>121176</v>
      </c>
      <c r="F7" s="13">
        <f>E7/19</f>
        <v>6377.6842105263158</v>
      </c>
      <c r="G7" s="13">
        <v>0</v>
      </c>
    </row>
    <row r="8" spans="1:7" ht="15.75" customHeight="1" x14ac:dyDescent="0.2">
      <c r="A8" s="7">
        <v>6</v>
      </c>
      <c r="B8" s="1" t="s">
        <v>57</v>
      </c>
      <c r="C8" s="1"/>
      <c r="D8" s="3">
        <v>1250000</v>
      </c>
      <c r="E8" s="1" t="s">
        <v>46</v>
      </c>
      <c r="F8" s="20">
        <v>0</v>
      </c>
      <c r="G8" s="10">
        <v>0</v>
      </c>
    </row>
    <row r="9" spans="1:7" ht="15.75" customHeight="1" x14ac:dyDescent="0.2">
      <c r="A9" s="7">
        <v>7</v>
      </c>
      <c r="B9" s="18" t="s">
        <v>59</v>
      </c>
      <c r="C9" s="1"/>
      <c r="D9" s="3">
        <v>1100000</v>
      </c>
      <c r="E9" s="1" t="s">
        <v>46</v>
      </c>
      <c r="F9" s="20">
        <v>0</v>
      </c>
      <c r="G9" s="10">
        <v>0</v>
      </c>
    </row>
    <row r="10" spans="1:7" ht="15.75" customHeight="1" x14ac:dyDescent="0.2">
      <c r="A10" s="1"/>
      <c r="B10" s="1" t="s">
        <v>60</v>
      </c>
      <c r="C10" s="1"/>
      <c r="D10" s="1"/>
      <c r="E10" s="1"/>
      <c r="F10" s="13">
        <f t="shared" ref="F10:F11" si="2">E10/19</f>
        <v>0</v>
      </c>
      <c r="G10" s="10">
        <v>0</v>
      </c>
    </row>
    <row r="11" spans="1:7" ht="15.75" customHeight="1" x14ac:dyDescent="0.2">
      <c r="A11" s="1"/>
      <c r="B11" s="21" t="s">
        <v>61</v>
      </c>
      <c r="C11" s="1"/>
      <c r="D11" s="1">
        <f>D3+D4+D5+D7</f>
        <v>1807000</v>
      </c>
      <c r="E11" s="7">
        <v>901415</v>
      </c>
      <c r="F11" s="13">
        <f t="shared" si="2"/>
        <v>47442.894736842107</v>
      </c>
    </row>
    <row r="12" spans="1:7" ht="15.75" customHeight="1" x14ac:dyDescent="0.2">
      <c r="E12" s="22">
        <f>630000/E11</f>
        <v>0.69890117204617186</v>
      </c>
    </row>
    <row r="13" spans="1:7" ht="15.75" customHeight="1" x14ac:dyDescent="0.2">
      <c r="B13" s="10" t="s">
        <v>62</v>
      </c>
      <c r="D13" s="10">
        <f>SUM(D3:D9)</f>
        <v>4337000</v>
      </c>
    </row>
    <row r="14" spans="1:7" ht="15.75" customHeight="1" x14ac:dyDescent="0.2">
      <c r="B14" s="9" t="s">
        <v>63</v>
      </c>
      <c r="C14" s="23"/>
      <c r="D14" s="23">
        <f>7611*70</f>
        <v>532770</v>
      </c>
      <c r="G14" s="23">
        <f>7611*70</f>
        <v>532770</v>
      </c>
    </row>
  </sheetData>
  <mergeCells count="1">
    <mergeCell ref="E1:F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2578125" defaultRowHeight="15.75" customHeight="1" x14ac:dyDescent="0.2"/>
  <sheetData>
    <row r="1" spans="1:26" ht="15.75" customHeight="1" x14ac:dyDescent="0.2">
      <c r="A1" s="1"/>
      <c r="B1" s="7"/>
      <c r="C1" s="3" t="s">
        <v>64</v>
      </c>
      <c r="D1" s="3" t="s">
        <v>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 t="s">
        <v>66</v>
      </c>
      <c r="B2" s="7">
        <v>1</v>
      </c>
      <c r="C2" s="1" t="s">
        <v>67</v>
      </c>
      <c r="D2" s="3">
        <v>15000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 t="s">
        <v>68</v>
      </c>
      <c r="B3" s="7">
        <v>1</v>
      </c>
      <c r="C3" s="1" t="s">
        <v>69</v>
      </c>
      <c r="D3" s="3">
        <v>10000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" t="s">
        <v>70</v>
      </c>
      <c r="B4" s="7">
        <v>1</v>
      </c>
      <c r="C4" s="8" t="s">
        <v>71</v>
      </c>
      <c r="D4" s="3">
        <v>7000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 t="s">
        <v>72</v>
      </c>
      <c r="B5" s="7">
        <v>1</v>
      </c>
      <c r="C5" s="8" t="s">
        <v>73</v>
      </c>
      <c r="D5" s="3">
        <v>10000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 t="s">
        <v>74</v>
      </c>
      <c r="B6" s="7">
        <v>1</v>
      </c>
      <c r="C6" s="8" t="s">
        <v>75</v>
      </c>
      <c r="D6" s="3">
        <v>10000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" t="s">
        <v>76</v>
      </c>
      <c r="B7" s="7">
        <v>1</v>
      </c>
      <c r="C7" s="8" t="s">
        <v>77</v>
      </c>
      <c r="D7" s="3">
        <v>3000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78</v>
      </c>
      <c r="B9" s="1"/>
      <c r="C9" s="11">
        <v>62250</v>
      </c>
      <c r="D9" s="1">
        <f>SUM(D2:D7)</f>
        <v>55000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D28"/>
  <sheetViews>
    <sheetView topLeftCell="A7" workbookViewId="0">
      <selection activeCell="D20" sqref="D20"/>
    </sheetView>
  </sheetViews>
  <sheetFormatPr defaultColWidth="14.42578125" defaultRowHeight="15.75" customHeight="1" x14ac:dyDescent="0.2"/>
  <sheetData>
    <row r="2" spans="1:4" ht="15.75" customHeight="1" x14ac:dyDescent="0.2">
      <c r="A2" s="10" t="s">
        <v>79</v>
      </c>
      <c r="B2" s="10" t="s">
        <v>80</v>
      </c>
      <c r="C2" s="10" t="s">
        <v>81</v>
      </c>
      <c r="D2" s="10" t="s">
        <v>82</v>
      </c>
    </row>
    <row r="3" spans="1:4" ht="15.75" customHeight="1" x14ac:dyDescent="0.2">
      <c r="A3" s="10">
        <v>1</v>
      </c>
      <c r="B3" s="10" t="s">
        <v>83</v>
      </c>
      <c r="C3" s="10" t="s">
        <v>84</v>
      </c>
    </row>
    <row r="4" spans="1:4" ht="15.75" customHeight="1" x14ac:dyDescent="0.2">
      <c r="A4" s="10">
        <v>2</v>
      </c>
      <c r="B4" s="10" t="s">
        <v>85</v>
      </c>
      <c r="C4" s="10" t="s">
        <v>84</v>
      </c>
    </row>
    <row r="5" spans="1:4" ht="15.75" customHeight="1" x14ac:dyDescent="0.2">
      <c r="A5" s="10">
        <v>3</v>
      </c>
      <c r="B5" s="10" t="s">
        <v>86</v>
      </c>
      <c r="C5" s="10" t="s">
        <v>87</v>
      </c>
    </row>
    <row r="6" spans="1:4" ht="15.75" customHeight="1" x14ac:dyDescent="0.2">
      <c r="A6" s="10">
        <v>4</v>
      </c>
      <c r="B6" s="10" t="s">
        <v>88</v>
      </c>
      <c r="C6" s="10" t="s">
        <v>87</v>
      </c>
    </row>
    <row r="7" spans="1:4" ht="15.75" customHeight="1" x14ac:dyDescent="0.2">
      <c r="A7" s="10">
        <v>5</v>
      </c>
      <c r="B7" s="10" t="s">
        <v>89</v>
      </c>
      <c r="C7" s="10" t="s">
        <v>90</v>
      </c>
    </row>
    <row r="8" spans="1:4" ht="15.75" customHeight="1" x14ac:dyDescent="0.2">
      <c r="A8" s="10">
        <v>6</v>
      </c>
      <c r="B8" s="10" t="s">
        <v>91</v>
      </c>
      <c r="C8" s="10" t="s">
        <v>92</v>
      </c>
    </row>
    <row r="9" spans="1:4" ht="15.75" customHeight="1" x14ac:dyDescent="0.2">
      <c r="A9" s="10">
        <v>7</v>
      </c>
      <c r="B9" s="10" t="s">
        <v>93</v>
      </c>
      <c r="C9" s="10" t="s">
        <v>92</v>
      </c>
    </row>
    <row r="10" spans="1:4" ht="15.75" customHeight="1" x14ac:dyDescent="0.2">
      <c r="A10" s="10">
        <v>8</v>
      </c>
      <c r="B10" s="10" t="s">
        <v>94</v>
      </c>
      <c r="C10" s="10" t="s">
        <v>95</v>
      </c>
    </row>
    <row r="11" spans="1:4" ht="15.75" customHeight="1" x14ac:dyDescent="0.2">
      <c r="A11" s="10">
        <v>9</v>
      </c>
      <c r="B11" s="10" t="s">
        <v>96</v>
      </c>
      <c r="C11" s="10" t="s">
        <v>95</v>
      </c>
    </row>
    <row r="12" spans="1:4" ht="15.75" customHeight="1" x14ac:dyDescent="0.2">
      <c r="A12" s="10">
        <v>10</v>
      </c>
      <c r="B12" s="10" t="s">
        <v>97</v>
      </c>
      <c r="C12" s="10" t="s">
        <v>95</v>
      </c>
    </row>
    <row r="13" spans="1:4" ht="15.75" customHeight="1" x14ac:dyDescent="0.2">
      <c r="A13" s="10">
        <v>11</v>
      </c>
      <c r="B13" s="10" t="s">
        <v>98</v>
      </c>
      <c r="C13" s="10" t="s">
        <v>95</v>
      </c>
    </row>
    <row r="14" spans="1:4" ht="15.75" customHeight="1" x14ac:dyDescent="0.2">
      <c r="A14" s="10">
        <v>12</v>
      </c>
      <c r="B14" s="10" t="s">
        <v>99</v>
      </c>
      <c r="C14" s="10" t="s">
        <v>100</v>
      </c>
    </row>
    <row r="15" spans="1:4" ht="15.75" customHeight="1" x14ac:dyDescent="0.2">
      <c r="A15" s="10">
        <v>13</v>
      </c>
      <c r="B15" s="10" t="s">
        <v>93</v>
      </c>
      <c r="C15" s="10" t="s">
        <v>100</v>
      </c>
    </row>
    <row r="16" spans="1:4" ht="15.75" customHeight="1" x14ac:dyDescent="0.2">
      <c r="A16" s="10">
        <v>14</v>
      </c>
      <c r="B16" s="10" t="s">
        <v>101</v>
      </c>
      <c r="C16" s="10" t="s">
        <v>102</v>
      </c>
    </row>
    <row r="17" spans="1:4" ht="15.75" customHeight="1" x14ac:dyDescent="0.2">
      <c r="A17" s="10">
        <v>15</v>
      </c>
      <c r="B17" s="10" t="s">
        <v>103</v>
      </c>
      <c r="C17" s="10" t="s">
        <v>104</v>
      </c>
    </row>
    <row r="18" spans="1:4" ht="15.75" customHeight="1" x14ac:dyDescent="0.2">
      <c r="A18" s="10">
        <v>16</v>
      </c>
      <c r="B18" s="10" t="s">
        <v>105</v>
      </c>
      <c r="C18" s="10" t="s">
        <v>106</v>
      </c>
    </row>
    <row r="19" spans="1:4" ht="15.75" customHeight="1" x14ac:dyDescent="0.2">
      <c r="A19" s="10">
        <v>17</v>
      </c>
      <c r="B19" s="10" t="s">
        <v>107</v>
      </c>
      <c r="C19" s="10" t="s">
        <v>106</v>
      </c>
    </row>
    <row r="20" spans="1:4" ht="15.75" customHeight="1" x14ac:dyDescent="0.2">
      <c r="A20" s="10">
        <v>18</v>
      </c>
      <c r="B20" s="10" t="s">
        <v>108</v>
      </c>
      <c r="C20" s="10" t="s">
        <v>109</v>
      </c>
    </row>
    <row r="22" spans="1:4" ht="15.75" customHeight="1" x14ac:dyDescent="0.2">
      <c r="B22" s="10" t="s">
        <v>110</v>
      </c>
    </row>
    <row r="23" spans="1:4" ht="15.75" customHeight="1" x14ac:dyDescent="0.2">
      <c r="A23" s="10">
        <v>19</v>
      </c>
      <c r="B23" s="10" t="s">
        <v>111</v>
      </c>
      <c r="C23" s="10" t="s">
        <v>92</v>
      </c>
      <c r="D23" s="10" t="s">
        <v>112</v>
      </c>
    </row>
    <row r="24" spans="1:4" ht="15.75" customHeight="1" x14ac:dyDescent="0.2">
      <c r="A24" s="10">
        <v>20</v>
      </c>
      <c r="B24" s="10" t="s">
        <v>113</v>
      </c>
      <c r="C24" s="10" t="s">
        <v>90</v>
      </c>
      <c r="D24" s="10" t="s">
        <v>114</v>
      </c>
    </row>
    <row r="25" spans="1:4" ht="15.75" customHeight="1" x14ac:dyDescent="0.2">
      <c r="A25" s="10">
        <v>21</v>
      </c>
      <c r="B25" s="10" t="s">
        <v>115</v>
      </c>
      <c r="C25" s="10" t="s">
        <v>116</v>
      </c>
      <c r="D25" s="10" t="s">
        <v>117</v>
      </c>
    </row>
    <row r="26" spans="1:4" ht="12.75" x14ac:dyDescent="0.2">
      <c r="A26" s="10">
        <v>22</v>
      </c>
      <c r="B26" s="10" t="s">
        <v>118</v>
      </c>
      <c r="C26" s="10" t="s">
        <v>119</v>
      </c>
      <c r="D26" s="10" t="s">
        <v>112</v>
      </c>
    </row>
    <row r="28" spans="1:4" ht="12.75" x14ac:dyDescent="0.2">
      <c r="B28" s="10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5"/>
  <sheetViews>
    <sheetView workbookViewId="0"/>
  </sheetViews>
  <sheetFormatPr defaultColWidth="14.42578125" defaultRowHeight="15.75" customHeight="1" x14ac:dyDescent="0.2"/>
  <cols>
    <col min="1" max="1" width="45.5703125" customWidth="1"/>
    <col min="2" max="2" width="86.5703125" customWidth="1"/>
  </cols>
  <sheetData>
    <row r="1" spans="1:2" ht="15.75" customHeight="1" x14ac:dyDescent="0.2">
      <c r="A1" s="9" t="s">
        <v>121</v>
      </c>
      <c r="B1" s="9" t="s">
        <v>122</v>
      </c>
    </row>
    <row r="2" spans="1:2" ht="15.75" customHeight="1" x14ac:dyDescent="0.2">
      <c r="A2" s="10" t="s">
        <v>123</v>
      </c>
      <c r="B2" s="10" t="s">
        <v>124</v>
      </c>
    </row>
    <row r="3" spans="1:2" ht="15.75" customHeight="1" x14ac:dyDescent="0.2">
      <c r="A3" s="10" t="s">
        <v>125</v>
      </c>
      <c r="B3" s="10" t="s">
        <v>126</v>
      </c>
    </row>
    <row r="4" spans="1:2" ht="15.75" customHeight="1" x14ac:dyDescent="0.2">
      <c r="B4" s="10" t="s">
        <v>127</v>
      </c>
    </row>
    <row r="5" spans="1:2" ht="15.75" customHeight="1" x14ac:dyDescent="0.2">
      <c r="B5" s="1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utilization 18-19</vt:lpstr>
      <vt:lpstr>utilization 17-18</vt:lpstr>
      <vt:lpstr>Budget 19-20 with previous year</vt:lpstr>
      <vt:lpstr>salaries</vt:lpstr>
      <vt:lpstr>Kids</vt:lpstr>
      <vt:lpstr>07-29 meeting 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Arvind Rao</dc:creator>
  <cp:lastModifiedBy>Arvind Rao</cp:lastModifiedBy>
  <dcterms:created xsi:type="dcterms:W3CDTF">2019-11-06T15:53:14Z</dcterms:created>
  <dcterms:modified xsi:type="dcterms:W3CDTF">2019-11-06T15:57:19Z</dcterms:modified>
</cp:coreProperties>
</file>