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55" windowHeight="9405"/>
  </bookViews>
  <sheets>
    <sheet name="Oct-Dec12" sheetId="1" r:id="rId1"/>
    <sheet name="Received &amp; Payment  upto Dec" sheetId="2" r:id="rId2"/>
    <sheet name="April To December" sheetId="3" r:id="rId3"/>
  </sheets>
  <calcPr calcId="145621"/>
</workbook>
</file>

<file path=xl/calcChain.xml><?xml version="1.0" encoding="utf-8"?>
<calcChain xmlns="http://schemas.openxmlformats.org/spreadsheetml/2006/main">
  <c r="N8" i="3" l="1"/>
  <c r="N10" i="3" s="1"/>
  <c r="N3" i="3"/>
  <c r="M8" i="3" l="1"/>
  <c r="M9" i="3"/>
  <c r="G12" i="2" s="1"/>
  <c r="M10" i="3"/>
  <c r="M11" i="3"/>
  <c r="M7" i="3"/>
  <c r="M12" i="3" s="1"/>
  <c r="M3" i="3"/>
  <c r="J12" i="3"/>
  <c r="K12" i="3"/>
  <c r="L12" i="3"/>
  <c r="G12" i="3"/>
  <c r="H12" i="3"/>
  <c r="I12" i="3"/>
  <c r="E12" i="3"/>
  <c r="F12" i="3"/>
  <c r="D12" i="3"/>
  <c r="G3" i="1" l="1"/>
  <c r="E12" i="1"/>
  <c r="F12" i="1"/>
  <c r="D12" i="1"/>
  <c r="G8" i="1"/>
  <c r="G9" i="1"/>
  <c r="G10" i="1"/>
  <c r="G11" i="1"/>
  <c r="G7" i="1"/>
  <c r="D17" i="2"/>
  <c r="E18" i="2" s="1"/>
  <c r="H15" i="2"/>
  <c r="E13" i="2"/>
  <c r="E24" i="2" s="1"/>
  <c r="H24" i="2" s="1"/>
  <c r="G20" i="2" l="1"/>
  <c r="H21" i="2" s="1"/>
  <c r="G12" i="1"/>
</calcChain>
</file>

<file path=xl/sharedStrings.xml><?xml version="1.0" encoding="utf-8"?>
<sst xmlns="http://schemas.openxmlformats.org/spreadsheetml/2006/main" count="90" uniqueCount="63">
  <si>
    <t>Item / Activities</t>
  </si>
  <si>
    <t>Particulars</t>
  </si>
  <si>
    <t>Total</t>
  </si>
  <si>
    <r>
      <t xml:space="preserve">Salary
</t>
    </r>
    <r>
      <rPr>
        <sz val="12"/>
        <color theme="1"/>
        <rFont val="Calibri"/>
        <family val="2"/>
        <scheme val="minor"/>
      </rPr>
      <t>Rupam Gupta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Shamsul Haque</t>
    </r>
    <r>
      <rPr>
        <b/>
        <u/>
        <sz val="12"/>
        <color theme="1"/>
        <rFont val="Calibri"/>
        <family val="2"/>
        <scheme val="minor"/>
      </rPr>
      <t xml:space="preserve">
</t>
    </r>
  </si>
  <si>
    <t>2 computer
 instactor
   @ Rs,4,000/-</t>
  </si>
  <si>
    <t>Mustari Khatoon</t>
  </si>
  <si>
    <t>1 Stitching 
coordinator 
 x @ Rs 4000/-</t>
  </si>
  <si>
    <t>Srijeet Dinda</t>
  </si>
  <si>
    <t>1 Spoken 
English Teacher 
 @ Rs 3000</t>
  </si>
  <si>
    <t>Afsari Begum</t>
  </si>
  <si>
    <t>1 Cooking Staff
 @ 2000</t>
  </si>
  <si>
    <t>Work shop</t>
  </si>
  <si>
    <t>Travelling/
Snacks/
Stipend</t>
  </si>
  <si>
    <t>Raw Material</t>
  </si>
  <si>
    <t>Vocational
 Raw Material
 @ Rs 3000/- 
per month</t>
  </si>
  <si>
    <t>Contingency /
 Administrative cost</t>
  </si>
  <si>
    <t xml:space="preserve">Stationary, Telephone, electricity, machine maintain cost (sewing &amp; Desktop) maintenance cost  @Rs 3000/- per month  </t>
  </si>
  <si>
    <t>Internet</t>
  </si>
  <si>
    <t>Internet connection X @ Rs.1000/- per month</t>
  </si>
  <si>
    <t>Total Expenses</t>
  </si>
  <si>
    <t xml:space="preserve"> </t>
  </si>
  <si>
    <t>UNAUDITED STATEMENTS</t>
  </si>
  <si>
    <t>TRINITA SOCIETY FOR SOCIAL AND HEALTH RESEARCH</t>
  </si>
  <si>
    <t>19 KANKULIA ROAD, KOLKATA 700029</t>
  </si>
  <si>
    <t>CROSSSTICH PROJECT</t>
  </si>
  <si>
    <t>RECEIPTS &amp; PAYMENTS ACCOUNT FOR THE YEAR ENDED 31 ST DECEMBER 2012</t>
  </si>
  <si>
    <t>RECEIPTS</t>
  </si>
  <si>
    <t xml:space="preserve">AMOUNT (Rs) </t>
  </si>
  <si>
    <t>PAYMENTS</t>
  </si>
  <si>
    <t>By Salary</t>
  </si>
  <si>
    <t>To Opening Balance</t>
  </si>
  <si>
    <t>By Tiffin &amp; Stipend</t>
  </si>
  <si>
    <t xml:space="preserve">  Cash at Bank </t>
  </si>
  <si>
    <t>By Raw Material</t>
  </si>
  <si>
    <t xml:space="preserve">  Cash In Hand</t>
  </si>
  <si>
    <t>By Internet Connection</t>
  </si>
  <si>
    <t>By Contingency</t>
  </si>
  <si>
    <t>By Workshop</t>
  </si>
  <si>
    <t>To Graint in Aid</t>
  </si>
  <si>
    <t>By Loan Payment</t>
  </si>
  <si>
    <t xml:space="preserve"> By Closing Balance :-</t>
  </si>
  <si>
    <t xml:space="preserve">           Cash at Bank </t>
  </si>
  <si>
    <t xml:space="preserve">           Cash In Hand</t>
  </si>
  <si>
    <t xml:space="preserve">October </t>
  </si>
  <si>
    <t>November</t>
  </si>
  <si>
    <t>December</t>
  </si>
  <si>
    <t>EXPENDITURE OF CROSS STICH PROJECT
FOR THE MONTH OF October 2012 TO  December 2012</t>
  </si>
  <si>
    <t>For  Each girl Girls X 
@ Rs 50/- 
 X 8 Days</t>
  </si>
  <si>
    <t>EXPENDITURE OF CROSS STICH PROJECT
FOR THE MONTH OF April 2012 TO  December 2012</t>
  </si>
  <si>
    <t>April</t>
  </si>
  <si>
    <t>May</t>
  </si>
  <si>
    <t>June</t>
  </si>
  <si>
    <t>July</t>
  </si>
  <si>
    <t>August</t>
  </si>
  <si>
    <t>September</t>
  </si>
  <si>
    <t>October</t>
  </si>
  <si>
    <t>Mustari Khatoon
/ Moshina Khatoon</t>
  </si>
  <si>
    <t>Remarks</t>
  </si>
  <si>
    <t xml:space="preserve">17 th November New Vocational Trainer  Moshina Khatoon  apppointed Instead of mustary Khatoon </t>
  </si>
  <si>
    <t>New Girls Apponted from middle of November</t>
  </si>
  <si>
    <t>Received from  CROSSSTICH PROJECT</t>
  </si>
  <si>
    <t>through Asha for Education</t>
  </si>
  <si>
    <t>2 computer
 instructor
   @ Rs,4,000/-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</si>
</sst>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43" fontId="2" fillId="0" borderId="1" xfId="1" applyFont="1" applyBorder="1"/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0" fontId="6" fillId="0" borderId="0" xfId="4"/>
    <xf numFmtId="0" fontId="8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0" borderId="4" xfId="4" applyFont="1" applyBorder="1" applyAlignment="1">
      <alignment horizontal="center"/>
    </xf>
    <xf numFmtId="43" fontId="9" fillId="0" borderId="5" xfId="5" applyFont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43" fontId="9" fillId="0" borderId="5" xfId="1" applyFont="1" applyBorder="1" applyAlignment="1">
      <alignment horizontal="center" vertical="center"/>
    </xf>
    <xf numFmtId="43" fontId="9" fillId="0" borderId="7" xfId="5" applyFont="1" applyBorder="1" applyAlignment="1">
      <alignment horizontal="center" vertical="center"/>
    </xf>
    <xf numFmtId="0" fontId="9" fillId="0" borderId="8" xfId="4" applyFont="1" applyBorder="1" applyAlignment="1">
      <alignment horizontal="center"/>
    </xf>
    <xf numFmtId="43" fontId="9" fillId="0" borderId="9" xfId="5" applyFont="1" applyBorder="1" applyAlignment="1">
      <alignment horizontal="center" vertical="center"/>
    </xf>
    <xf numFmtId="0" fontId="9" fillId="0" borderId="0" xfId="4" applyFont="1" applyFill="1" applyBorder="1" applyAlignment="1">
      <alignment horizontal="left"/>
    </xf>
    <xf numFmtId="43" fontId="6" fillId="0" borderId="10" xfId="1" applyFont="1" applyBorder="1"/>
    <xf numFmtId="43" fontId="6" fillId="0" borderId="11" xfId="5" applyFont="1" applyBorder="1"/>
    <xf numFmtId="0" fontId="6" fillId="0" borderId="8" xfId="4" applyBorder="1"/>
    <xf numFmtId="43" fontId="6" fillId="0" borderId="10" xfId="5" applyFont="1" applyBorder="1"/>
    <xf numFmtId="0" fontId="9" fillId="0" borderId="8" xfId="4" applyFont="1" applyBorder="1"/>
    <xf numFmtId="43" fontId="6" fillId="0" borderId="12" xfId="5" applyFont="1" applyBorder="1"/>
    <xf numFmtId="0" fontId="0" fillId="0" borderId="8" xfId="0" applyBorder="1"/>
    <xf numFmtId="0" fontId="0" fillId="0" borderId="10" xfId="0" applyBorder="1"/>
    <xf numFmtId="43" fontId="6" fillId="0" borderId="12" xfId="1" applyFont="1" applyBorder="1"/>
    <xf numFmtId="43" fontId="6" fillId="0" borderId="0" xfId="4" applyNumberFormat="1"/>
    <xf numFmtId="0" fontId="9" fillId="0" borderId="8" xfId="4" applyFont="1" applyBorder="1" applyAlignment="1">
      <alignment horizontal="left"/>
    </xf>
    <xf numFmtId="43" fontId="6" fillId="0" borderId="9" xfId="5" applyFont="1" applyBorder="1"/>
    <xf numFmtId="0" fontId="9" fillId="0" borderId="0" xfId="4" applyFont="1" applyBorder="1"/>
    <xf numFmtId="0" fontId="9" fillId="0" borderId="0" xfId="4" applyFont="1" applyBorder="1" applyAlignment="1">
      <alignment vertical="center"/>
    </xf>
    <xf numFmtId="0" fontId="6" fillId="0" borderId="0" xfId="4" applyBorder="1"/>
    <xf numFmtId="43" fontId="7" fillId="0" borderId="10" xfId="1" applyFont="1" applyBorder="1" applyAlignment="1">
      <alignment vertical="center"/>
    </xf>
    <xf numFmtId="0" fontId="0" fillId="0" borderId="11" xfId="0" applyBorder="1"/>
    <xf numFmtId="0" fontId="0" fillId="0" borderId="0" xfId="0" applyBorder="1"/>
    <xf numFmtId="43" fontId="0" fillId="0" borderId="10" xfId="1" applyFont="1" applyBorder="1"/>
    <xf numFmtId="43" fontId="7" fillId="0" borderId="13" xfId="5" applyFont="1" applyBorder="1" applyAlignment="1">
      <alignment vertical="center"/>
    </xf>
    <xf numFmtId="43" fontId="7" fillId="0" borderId="14" xfId="5" applyFont="1" applyBorder="1" applyAlignment="1">
      <alignment vertical="center"/>
    </xf>
    <xf numFmtId="0" fontId="6" fillId="0" borderId="15" xfId="4" applyBorder="1"/>
    <xf numFmtId="43" fontId="6" fillId="0" borderId="16" xfId="5" applyFont="1" applyBorder="1"/>
    <xf numFmtId="0" fontId="0" fillId="0" borderId="17" xfId="0" applyBorder="1"/>
    <xf numFmtId="43" fontId="0" fillId="0" borderId="16" xfId="1" applyFont="1" applyBorder="1"/>
    <xf numFmtId="0" fontId="0" fillId="0" borderId="18" xfId="0" applyBorder="1"/>
    <xf numFmtId="43" fontId="0" fillId="0" borderId="0" xfId="1" applyFont="1"/>
    <xf numFmtId="0" fontId="3" fillId="0" borderId="0" xfId="0" applyFont="1" applyBorder="1" applyAlignment="1">
      <alignment vertical="top" wrapText="1"/>
    </xf>
    <xf numFmtId="0" fontId="0" fillId="0" borderId="1" xfId="0" applyBorder="1"/>
    <xf numFmtId="43" fontId="2" fillId="0" borderId="1" xfId="1" applyFon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6">
    <cellStyle name="Comma" xfId="1" builtinId="3"/>
    <cellStyle name="Comma 2" xfId="3"/>
    <cellStyle name="Comma 5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topLeftCell="A9" workbookViewId="0">
      <selection activeCell="J13" sqref="J13"/>
    </sheetView>
  </sheetViews>
  <sheetFormatPr defaultRowHeight="15" x14ac:dyDescent="0.25"/>
  <cols>
    <col min="2" max="2" width="17.42578125" customWidth="1"/>
    <col min="3" max="3" width="16.7109375" customWidth="1"/>
    <col min="4" max="6" width="11.5703125" bestFit="1" customWidth="1"/>
    <col min="7" max="7" width="30.42578125" customWidth="1"/>
    <col min="8" max="8" width="15.85546875" bestFit="1" customWidth="1"/>
  </cols>
  <sheetData>
    <row r="1" spans="2:8" ht="25.5" x14ac:dyDescent="0.25">
      <c r="B1" s="55" t="s">
        <v>46</v>
      </c>
      <c r="C1" s="56"/>
      <c r="D1" s="56"/>
      <c r="E1" s="56"/>
      <c r="F1" s="56"/>
      <c r="G1" s="56"/>
      <c r="H1" s="50"/>
    </row>
    <row r="2" spans="2:8" ht="31.5" x14ac:dyDescent="0.25">
      <c r="B2" s="1" t="s">
        <v>0</v>
      </c>
      <c r="C2" s="1" t="s">
        <v>1</v>
      </c>
      <c r="D2" s="8" t="s">
        <v>43</v>
      </c>
      <c r="E2" s="8" t="s">
        <v>44</v>
      </c>
      <c r="F2" s="8" t="s">
        <v>45</v>
      </c>
      <c r="G2" s="8" t="s">
        <v>2</v>
      </c>
      <c r="H2" s="8" t="s">
        <v>57</v>
      </c>
    </row>
    <row r="3" spans="2:8" ht="94.5" x14ac:dyDescent="0.25">
      <c r="B3" s="2" t="s">
        <v>3</v>
      </c>
      <c r="C3" s="3" t="s">
        <v>62</v>
      </c>
      <c r="D3" s="57">
        <v>17000</v>
      </c>
      <c r="E3" s="57">
        <v>15000</v>
      </c>
      <c r="F3" s="57">
        <v>17000</v>
      </c>
      <c r="G3" s="58">
        <f>D3+E3+F3</f>
        <v>49000</v>
      </c>
      <c r="H3" s="54" t="s">
        <v>58</v>
      </c>
    </row>
    <row r="4" spans="2:8" ht="47.25" x14ac:dyDescent="0.25">
      <c r="B4" s="4" t="s">
        <v>5</v>
      </c>
      <c r="C4" s="3" t="s">
        <v>6</v>
      </c>
      <c r="D4" s="57"/>
      <c r="E4" s="57"/>
      <c r="F4" s="57"/>
      <c r="G4" s="58"/>
      <c r="H4" s="54"/>
    </row>
    <row r="5" spans="2:8" ht="47.25" x14ac:dyDescent="0.25">
      <c r="B5" s="4" t="s">
        <v>7</v>
      </c>
      <c r="C5" s="3" t="s">
        <v>8</v>
      </c>
      <c r="D5" s="57"/>
      <c r="E5" s="57"/>
      <c r="F5" s="57"/>
      <c r="G5" s="58"/>
      <c r="H5" s="54"/>
    </row>
    <row r="6" spans="2:8" ht="31.5" x14ac:dyDescent="0.25">
      <c r="B6" s="4" t="s">
        <v>9</v>
      </c>
      <c r="C6" s="3" t="s">
        <v>10</v>
      </c>
      <c r="D6" s="57"/>
      <c r="E6" s="57"/>
      <c r="F6" s="57"/>
      <c r="G6" s="58"/>
      <c r="H6" s="54"/>
    </row>
    <row r="7" spans="2:8" ht="15.75" x14ac:dyDescent="0.25">
      <c r="B7" s="2" t="s">
        <v>11</v>
      </c>
      <c r="C7" s="5"/>
      <c r="D7" s="10">
        <v>104</v>
      </c>
      <c r="E7" s="10"/>
      <c r="F7" s="10"/>
      <c r="G7" s="9">
        <f>SUM(D7:F7)</f>
        <v>104</v>
      </c>
      <c r="H7" s="51"/>
    </row>
    <row r="8" spans="2:8" ht="63" x14ac:dyDescent="0.25">
      <c r="B8" s="2" t="s">
        <v>12</v>
      </c>
      <c r="C8" s="3" t="s">
        <v>47</v>
      </c>
      <c r="D8" s="10">
        <v>13248</v>
      </c>
      <c r="E8" s="10">
        <v>10652</v>
      </c>
      <c r="F8" s="10">
        <v>13200</v>
      </c>
      <c r="G8" s="9">
        <f t="shared" ref="G8:G11" si="0">SUM(D8:F8)</f>
        <v>37100</v>
      </c>
      <c r="H8" s="53" t="s">
        <v>59</v>
      </c>
    </row>
    <row r="9" spans="2:8" ht="63" x14ac:dyDescent="0.25">
      <c r="B9" s="2" t="s">
        <v>13</v>
      </c>
      <c r="C9" s="3" t="s">
        <v>14</v>
      </c>
      <c r="D9" s="10">
        <v>3000</v>
      </c>
      <c r="E9" s="10">
        <v>2500</v>
      </c>
      <c r="F9" s="10">
        <v>3566</v>
      </c>
      <c r="G9" s="9">
        <f t="shared" si="0"/>
        <v>9066</v>
      </c>
      <c r="H9" s="51"/>
    </row>
    <row r="10" spans="2:8" ht="157.5" x14ac:dyDescent="0.25">
      <c r="B10" s="2" t="s">
        <v>15</v>
      </c>
      <c r="C10" s="3" t="s">
        <v>16</v>
      </c>
      <c r="D10" s="10">
        <v>3000</v>
      </c>
      <c r="E10" s="10">
        <v>2800</v>
      </c>
      <c r="F10" s="10">
        <v>3000</v>
      </c>
      <c r="G10" s="9">
        <f t="shared" si="0"/>
        <v>8800</v>
      </c>
      <c r="H10" s="53" t="s">
        <v>59</v>
      </c>
    </row>
    <row r="11" spans="2:8" ht="63" x14ac:dyDescent="0.25">
      <c r="B11" s="2" t="s">
        <v>17</v>
      </c>
      <c r="C11" s="3" t="s">
        <v>18</v>
      </c>
      <c r="D11" s="10">
        <v>1000</v>
      </c>
      <c r="E11" s="10">
        <v>1000</v>
      </c>
      <c r="F11" s="10">
        <v>1000</v>
      </c>
      <c r="G11" s="9">
        <f t="shared" si="0"/>
        <v>3000</v>
      </c>
      <c r="H11" s="51"/>
    </row>
    <row r="12" spans="2:8" ht="15.75" x14ac:dyDescent="0.25">
      <c r="B12" s="7" t="s">
        <v>19</v>
      </c>
      <c r="C12" s="6" t="s">
        <v>20</v>
      </c>
      <c r="D12" s="9">
        <f>SUM(D3:D11)</f>
        <v>37352</v>
      </c>
      <c r="E12" s="9">
        <f t="shared" ref="E12:F12" si="1">SUM(E3:E11)</f>
        <v>31952</v>
      </c>
      <c r="F12" s="9">
        <f t="shared" si="1"/>
        <v>37766</v>
      </c>
      <c r="G12" s="9">
        <f>SUM(G3:G11)</f>
        <v>107070</v>
      </c>
      <c r="H12" s="51"/>
    </row>
  </sheetData>
  <mergeCells count="6">
    <mergeCell ref="H3:H6"/>
    <mergeCell ref="B1:G1"/>
    <mergeCell ref="D3:D6"/>
    <mergeCell ref="E3:E6"/>
    <mergeCell ref="F3:F6"/>
    <mergeCell ref="G3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12" workbookViewId="0">
      <selection activeCell="I32" sqref="I32"/>
    </sheetView>
  </sheetViews>
  <sheetFormatPr defaultRowHeight="15" x14ac:dyDescent="0.25"/>
  <cols>
    <col min="3" max="3" width="35.42578125" bestFit="1" customWidth="1"/>
    <col min="4" max="5" width="14.7109375" bestFit="1" customWidth="1"/>
    <col min="6" max="6" width="22" bestFit="1" customWidth="1"/>
    <col min="7" max="7" width="14.7109375" style="49" bestFit="1" customWidth="1"/>
    <col min="8" max="8" width="14.7109375" bestFit="1" customWidth="1"/>
  </cols>
  <sheetData>
    <row r="1" spans="2:10" ht="15.75" x14ac:dyDescent="0.25">
      <c r="B1" s="59" t="s">
        <v>21</v>
      </c>
      <c r="C1" s="59"/>
      <c r="D1" s="59"/>
      <c r="E1" s="59"/>
      <c r="F1" s="59"/>
      <c r="G1" s="59"/>
      <c r="H1" s="59"/>
    </row>
    <row r="2" spans="2:10" x14ac:dyDescent="0.25">
      <c r="C2" s="60" t="s">
        <v>22</v>
      </c>
      <c r="D2" s="60"/>
      <c r="E2" s="60"/>
      <c r="F2" s="60"/>
      <c r="G2" s="60"/>
      <c r="H2" s="60"/>
      <c r="I2" s="12"/>
      <c r="J2" s="12"/>
    </row>
    <row r="3" spans="2:10" x14ac:dyDescent="0.25">
      <c r="C3" s="61" t="s">
        <v>23</v>
      </c>
      <c r="D3" s="61"/>
      <c r="E3" s="61"/>
      <c r="F3" s="61"/>
      <c r="G3" s="61"/>
      <c r="H3" s="61"/>
      <c r="I3" s="12"/>
      <c r="J3" s="12"/>
    </row>
    <row r="4" spans="2:10" x14ac:dyDescent="0.25">
      <c r="C4" s="60" t="s">
        <v>24</v>
      </c>
      <c r="D4" s="60"/>
      <c r="E4" s="60"/>
      <c r="F4" s="60"/>
      <c r="G4" s="60"/>
      <c r="H4" s="60"/>
      <c r="I4" s="12"/>
      <c r="J4" s="12"/>
    </row>
    <row r="6" spans="2:10" x14ac:dyDescent="0.25">
      <c r="C6" s="62" t="s">
        <v>25</v>
      </c>
      <c r="D6" s="63"/>
      <c r="E6" s="63"/>
      <c r="F6" s="63"/>
      <c r="G6" s="63"/>
      <c r="H6" s="63"/>
      <c r="I6" s="12"/>
      <c r="J6" s="12"/>
    </row>
    <row r="7" spans="2:10" ht="15.75" thickBot="1" x14ac:dyDescent="0.3">
      <c r="C7" s="13"/>
      <c r="D7" s="14"/>
      <c r="E7" s="14"/>
      <c r="F7" s="14"/>
      <c r="G7" s="14"/>
      <c r="H7" s="14"/>
      <c r="I7" s="12"/>
      <c r="J7" s="12"/>
    </row>
    <row r="8" spans="2:10" x14ac:dyDescent="0.25">
      <c r="C8" s="15" t="s">
        <v>26</v>
      </c>
      <c r="D8" s="16" t="s">
        <v>27</v>
      </c>
      <c r="E8" s="16" t="s">
        <v>27</v>
      </c>
      <c r="F8" s="17" t="s">
        <v>28</v>
      </c>
      <c r="G8" s="18" t="s">
        <v>27</v>
      </c>
      <c r="H8" s="19" t="s">
        <v>27</v>
      </c>
      <c r="I8" s="12"/>
      <c r="J8" s="12"/>
    </row>
    <row r="9" spans="2:10" x14ac:dyDescent="0.25">
      <c r="C9" s="20"/>
      <c r="D9" s="21"/>
      <c r="E9" s="21"/>
      <c r="F9" s="22"/>
      <c r="G9" s="23"/>
      <c r="H9" s="24"/>
      <c r="I9" s="12"/>
      <c r="J9" s="12"/>
    </row>
    <row r="10" spans="2:10" x14ac:dyDescent="0.25">
      <c r="C10" s="25"/>
      <c r="D10" s="26"/>
      <c r="E10" s="26"/>
      <c r="F10" s="22" t="s">
        <v>29</v>
      </c>
      <c r="G10" s="23">
        <v>151000</v>
      </c>
      <c r="H10" s="24"/>
      <c r="I10" s="12"/>
      <c r="J10" s="12"/>
    </row>
    <row r="11" spans="2:10" x14ac:dyDescent="0.25">
      <c r="C11" s="27" t="s">
        <v>30</v>
      </c>
      <c r="D11" s="26"/>
      <c r="E11" s="26"/>
      <c r="F11" s="22" t="s">
        <v>31</v>
      </c>
      <c r="G11" s="23">
        <v>118700</v>
      </c>
      <c r="H11" s="24"/>
      <c r="I11" s="12"/>
      <c r="J11" s="12"/>
    </row>
    <row r="12" spans="2:10" x14ac:dyDescent="0.25">
      <c r="C12" s="27" t="s">
        <v>32</v>
      </c>
      <c r="D12" s="26">
        <v>0.2</v>
      </c>
      <c r="E12" s="26"/>
      <c r="F12" s="22" t="s">
        <v>33</v>
      </c>
      <c r="G12" s="23">
        <f>'April To December'!M9</f>
        <v>27066</v>
      </c>
      <c r="H12" s="24"/>
      <c r="I12" s="12"/>
      <c r="J12" s="12"/>
    </row>
    <row r="13" spans="2:10" x14ac:dyDescent="0.25">
      <c r="C13" s="27" t="s">
        <v>34</v>
      </c>
      <c r="D13" s="28"/>
      <c r="E13" s="26">
        <f>D12+D13</f>
        <v>0.2</v>
      </c>
      <c r="F13" s="22" t="s">
        <v>35</v>
      </c>
      <c r="G13" s="23">
        <v>9000</v>
      </c>
      <c r="H13" s="24"/>
      <c r="I13" s="12"/>
      <c r="J13" s="12"/>
    </row>
    <row r="14" spans="2:10" x14ac:dyDescent="0.25">
      <c r="C14" s="25"/>
      <c r="D14" s="26"/>
      <c r="E14" s="26"/>
      <c r="F14" s="22" t="s">
        <v>36</v>
      </c>
      <c r="G14" s="23">
        <v>26800</v>
      </c>
      <c r="H14" s="24"/>
      <c r="I14" s="12"/>
      <c r="J14" s="12"/>
    </row>
    <row r="15" spans="2:10" x14ac:dyDescent="0.25">
      <c r="C15" s="29"/>
      <c r="D15" s="30"/>
      <c r="E15" s="26"/>
      <c r="F15" s="22" t="s">
        <v>37</v>
      </c>
      <c r="G15" s="31">
        <v>9104</v>
      </c>
      <c r="H15" s="24">
        <f>SUM(G10:G15)</f>
        <v>341670</v>
      </c>
      <c r="I15" s="12"/>
      <c r="J15" s="32"/>
    </row>
    <row r="16" spans="2:10" x14ac:dyDescent="0.25">
      <c r="C16" s="25" t="s">
        <v>38</v>
      </c>
      <c r="D16" s="26"/>
      <c r="E16" s="26"/>
      <c r="F16" s="22"/>
      <c r="G16" s="23"/>
      <c r="H16" s="24"/>
      <c r="I16" s="12"/>
      <c r="J16" s="32"/>
    </row>
    <row r="17" spans="3:10" x14ac:dyDescent="0.25">
      <c r="C17" s="20" t="s">
        <v>60</v>
      </c>
      <c r="D17" s="26">
        <f>381784+120317.62+224826</f>
        <v>726927.62</v>
      </c>
      <c r="E17" s="26"/>
      <c r="F17" s="22" t="s">
        <v>39</v>
      </c>
      <c r="G17" s="23"/>
      <c r="H17" s="24">
        <v>228477</v>
      </c>
      <c r="I17" s="12"/>
      <c r="J17" s="32"/>
    </row>
    <row r="18" spans="3:10" x14ac:dyDescent="0.25">
      <c r="C18" s="33" t="s">
        <v>61</v>
      </c>
      <c r="D18" s="28"/>
      <c r="E18" s="26">
        <f>D17+D18</f>
        <v>726927.62</v>
      </c>
      <c r="F18" s="22"/>
      <c r="G18" s="23"/>
      <c r="H18" s="24"/>
      <c r="I18" s="12"/>
      <c r="J18" s="32"/>
    </row>
    <row r="19" spans="3:10" x14ac:dyDescent="0.25">
      <c r="C19" s="25"/>
      <c r="D19" s="34"/>
      <c r="E19" s="26"/>
      <c r="F19" s="35" t="s">
        <v>40</v>
      </c>
      <c r="G19" s="23"/>
      <c r="H19" s="24"/>
      <c r="I19" s="12"/>
      <c r="J19" s="32"/>
    </row>
    <row r="20" spans="3:10" x14ac:dyDescent="0.25">
      <c r="C20" s="29"/>
      <c r="D20" s="30"/>
      <c r="E20" s="26"/>
      <c r="F20" s="36" t="s">
        <v>41</v>
      </c>
      <c r="G20" s="23">
        <f>H24-SUM(H15+H17)</f>
        <v>156780.81999999995</v>
      </c>
      <c r="H20" s="24"/>
      <c r="I20" s="12"/>
      <c r="J20" s="32"/>
    </row>
    <row r="21" spans="3:10" x14ac:dyDescent="0.25">
      <c r="C21" s="29"/>
      <c r="D21" s="26"/>
      <c r="E21" s="26"/>
      <c r="F21" s="36" t="s">
        <v>42</v>
      </c>
      <c r="G21" s="31"/>
      <c r="H21" s="24">
        <f>G20+G21</f>
        <v>156780.81999999995</v>
      </c>
      <c r="I21" s="12"/>
      <c r="J21" s="32"/>
    </row>
    <row r="22" spans="3:10" x14ac:dyDescent="0.25">
      <c r="C22" s="25"/>
      <c r="D22" s="26"/>
      <c r="E22" s="26"/>
      <c r="F22" s="37"/>
      <c r="G22" s="38"/>
      <c r="H22" s="39"/>
      <c r="I22" s="12"/>
      <c r="J22" s="12"/>
    </row>
    <row r="23" spans="3:10" x14ac:dyDescent="0.25">
      <c r="C23" s="25"/>
      <c r="D23" s="26"/>
      <c r="E23" s="26"/>
      <c r="F23" s="40"/>
      <c r="G23" s="41"/>
      <c r="H23" s="39"/>
    </row>
    <row r="24" spans="3:10" ht="15.75" thickBot="1" x14ac:dyDescent="0.3">
      <c r="C24" s="25"/>
      <c r="D24" s="26"/>
      <c r="E24" s="42">
        <f>SUM(E9:E23)</f>
        <v>726927.82</v>
      </c>
      <c r="F24" s="40"/>
      <c r="G24" s="41"/>
      <c r="H24" s="43">
        <f>E24</f>
        <v>726927.82</v>
      </c>
    </row>
    <row r="25" spans="3:10" ht="16.5" thickTop="1" thickBot="1" x14ac:dyDescent="0.3">
      <c r="C25" s="44"/>
      <c r="D25" s="45"/>
      <c r="E25" s="45"/>
      <c r="F25" s="46"/>
      <c r="G25" s="47"/>
      <c r="H25" s="48"/>
    </row>
    <row r="36" spans="3:5" customFormat="1" x14ac:dyDescent="0.25">
      <c r="C36" s="12"/>
      <c r="D36" s="12"/>
      <c r="E36" s="12"/>
    </row>
    <row r="37" spans="3:5" customFormat="1" x14ac:dyDescent="0.25">
      <c r="C37" s="12"/>
      <c r="D37" s="12"/>
      <c r="E37" s="12"/>
    </row>
  </sheetData>
  <mergeCells count="5">
    <mergeCell ref="B1:H1"/>
    <mergeCell ref="C2:H2"/>
    <mergeCell ref="C3:H3"/>
    <mergeCell ref="C4:H4"/>
    <mergeCell ref="C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opLeftCell="A11" workbookViewId="0">
      <selection activeCell="N26" sqref="N26"/>
    </sheetView>
  </sheetViews>
  <sheetFormatPr defaultRowHeight="15" x14ac:dyDescent="0.25"/>
  <cols>
    <col min="3" max="3" width="16.7109375" customWidth="1"/>
    <col min="4" max="6" width="11.7109375" bestFit="1" customWidth="1"/>
    <col min="7" max="8" width="11.5703125" bestFit="1" customWidth="1"/>
    <col min="9" max="9" width="12.28515625" customWidth="1"/>
    <col min="10" max="10" width="11.28515625" bestFit="1" customWidth="1"/>
    <col min="11" max="11" width="12.28515625" customWidth="1"/>
    <col min="12" max="12" width="13.28515625" customWidth="1"/>
    <col min="13" max="13" width="30.42578125" customWidth="1"/>
    <col min="14" max="14" width="10.28515625" customWidth="1"/>
  </cols>
  <sheetData>
    <row r="1" spans="2:14" ht="104.25" customHeight="1" x14ac:dyDescent="0.25">
      <c r="B1" s="64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50"/>
    </row>
    <row r="2" spans="2:14" ht="47.25" x14ac:dyDescent="0.25">
      <c r="B2" s="1" t="s">
        <v>0</v>
      </c>
      <c r="C2" s="1" t="s">
        <v>1</v>
      </c>
      <c r="D2" s="8" t="s">
        <v>49</v>
      </c>
      <c r="E2" s="8" t="s">
        <v>50</v>
      </c>
      <c r="F2" s="8" t="s">
        <v>51</v>
      </c>
      <c r="G2" s="8" t="s">
        <v>52</v>
      </c>
      <c r="H2" s="8" t="s">
        <v>53</v>
      </c>
      <c r="I2" s="8" t="s">
        <v>54</v>
      </c>
      <c r="J2" s="8" t="s">
        <v>55</v>
      </c>
      <c r="K2" s="8" t="s">
        <v>44</v>
      </c>
      <c r="L2" s="8" t="s">
        <v>45</v>
      </c>
      <c r="M2" s="8" t="s">
        <v>2</v>
      </c>
      <c r="N2" s="8" t="s">
        <v>57</v>
      </c>
    </row>
    <row r="3" spans="2:14" ht="195" customHeight="1" x14ac:dyDescent="0.25">
      <c r="B3" s="2" t="s">
        <v>3</v>
      </c>
      <c r="C3" s="3" t="s">
        <v>4</v>
      </c>
      <c r="D3" s="57">
        <v>17000</v>
      </c>
      <c r="E3" s="57">
        <v>17000</v>
      </c>
      <c r="F3" s="57">
        <v>17000</v>
      </c>
      <c r="G3" s="57">
        <v>17000</v>
      </c>
      <c r="H3" s="57">
        <v>17000</v>
      </c>
      <c r="I3" s="57">
        <v>17000</v>
      </c>
      <c r="J3" s="57">
        <v>17000</v>
      </c>
      <c r="K3" s="57">
        <v>15000</v>
      </c>
      <c r="L3" s="57">
        <v>17000</v>
      </c>
      <c r="M3" s="58">
        <f>SUM(D3:L6)</f>
        <v>151000</v>
      </c>
      <c r="N3" s="54" t="str">
        <f>'Oct-Dec12'!H3:H6</f>
        <v xml:space="preserve">17 th November New Vocational Trainer  Moshina Khatoon  apppointed Instead of mustary Khatoon </v>
      </c>
    </row>
    <row r="4" spans="2:14" ht="78.75" x14ac:dyDescent="0.25">
      <c r="B4" s="4" t="s">
        <v>56</v>
      </c>
      <c r="C4" s="3" t="s">
        <v>6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4"/>
    </row>
    <row r="5" spans="2:14" ht="47.25" x14ac:dyDescent="0.25">
      <c r="B5" s="4" t="s">
        <v>7</v>
      </c>
      <c r="C5" s="3" t="s">
        <v>8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4"/>
    </row>
    <row r="6" spans="2:14" ht="31.5" x14ac:dyDescent="0.25">
      <c r="B6" s="4" t="s">
        <v>9</v>
      </c>
      <c r="C6" s="3" t="s">
        <v>10</v>
      </c>
      <c r="D6" s="57"/>
      <c r="E6" s="57"/>
      <c r="F6" s="57"/>
      <c r="G6" s="57"/>
      <c r="H6" s="57"/>
      <c r="I6" s="57"/>
      <c r="J6" s="57"/>
      <c r="K6" s="57"/>
      <c r="L6" s="57"/>
      <c r="M6" s="58"/>
      <c r="N6" s="54"/>
    </row>
    <row r="7" spans="2:14" ht="31.5" x14ac:dyDescent="0.25">
      <c r="B7" s="2" t="s">
        <v>11</v>
      </c>
      <c r="C7" s="5"/>
      <c r="D7" s="52">
        <v>1500</v>
      </c>
      <c r="E7" s="52">
        <v>1500</v>
      </c>
      <c r="F7" s="52">
        <v>1500</v>
      </c>
      <c r="G7" s="52">
        <v>1500</v>
      </c>
      <c r="H7" s="52">
        <v>1500</v>
      </c>
      <c r="I7" s="52">
        <v>1500</v>
      </c>
      <c r="J7" s="11">
        <v>104</v>
      </c>
      <c r="K7" s="11"/>
      <c r="L7" s="11"/>
      <c r="M7" s="9">
        <f>D7+E7+F7+G7+H7+I7+J7+K7+L7</f>
        <v>9104</v>
      </c>
      <c r="N7" s="51"/>
    </row>
    <row r="8" spans="2:14" ht="63" x14ac:dyDescent="0.25">
      <c r="B8" s="2" t="s">
        <v>12</v>
      </c>
      <c r="C8" s="3" t="s">
        <v>47</v>
      </c>
      <c r="D8" s="52">
        <v>13600</v>
      </c>
      <c r="E8" s="52">
        <v>13600</v>
      </c>
      <c r="F8" s="52">
        <v>13600</v>
      </c>
      <c r="G8" s="52">
        <v>13600</v>
      </c>
      <c r="H8" s="52">
        <v>13600</v>
      </c>
      <c r="I8" s="52">
        <v>13600</v>
      </c>
      <c r="J8" s="11">
        <v>13248</v>
      </c>
      <c r="K8" s="11">
        <v>10652</v>
      </c>
      <c r="L8" s="11">
        <v>13200</v>
      </c>
      <c r="M8" s="9">
        <f t="shared" ref="M8:M11" si="0">D8+E8+F8+G8+H8+I8+J8+K8+L8</f>
        <v>118700</v>
      </c>
      <c r="N8" s="53" t="str">
        <f>'Oct-Dec12'!H8</f>
        <v>New Girls Apponted from middle of November</v>
      </c>
    </row>
    <row r="9" spans="2:14" ht="63" x14ac:dyDescent="0.25">
      <c r="B9" s="2" t="s">
        <v>13</v>
      </c>
      <c r="C9" s="3" t="s">
        <v>14</v>
      </c>
      <c r="D9" s="52">
        <v>3000</v>
      </c>
      <c r="E9" s="52">
        <v>3000</v>
      </c>
      <c r="F9" s="52">
        <v>3000</v>
      </c>
      <c r="G9" s="52">
        <v>3000</v>
      </c>
      <c r="H9" s="52">
        <v>3000</v>
      </c>
      <c r="I9" s="52">
        <v>3000</v>
      </c>
      <c r="J9" s="11">
        <v>3000</v>
      </c>
      <c r="K9" s="11">
        <v>2500</v>
      </c>
      <c r="L9" s="11">
        <v>3566</v>
      </c>
      <c r="M9" s="9">
        <f t="shared" si="0"/>
        <v>27066</v>
      </c>
      <c r="N9" s="51"/>
    </row>
    <row r="10" spans="2:14" ht="157.5" x14ac:dyDescent="0.25">
      <c r="B10" s="2" t="s">
        <v>15</v>
      </c>
      <c r="C10" s="3" t="s">
        <v>16</v>
      </c>
      <c r="D10" s="52">
        <v>3000</v>
      </c>
      <c r="E10" s="52">
        <v>3000</v>
      </c>
      <c r="F10" s="52">
        <v>3000</v>
      </c>
      <c r="G10" s="52">
        <v>3000</v>
      </c>
      <c r="H10" s="52">
        <v>3000</v>
      </c>
      <c r="I10" s="52">
        <v>3000</v>
      </c>
      <c r="J10" s="11">
        <v>3000</v>
      </c>
      <c r="K10" s="11">
        <v>2800</v>
      </c>
      <c r="L10" s="11">
        <v>3000</v>
      </c>
      <c r="M10" s="9">
        <f t="shared" si="0"/>
        <v>26800</v>
      </c>
      <c r="N10" s="53" t="str">
        <f>N8</f>
        <v>New Girls Apponted from middle of November</v>
      </c>
    </row>
    <row r="11" spans="2:14" ht="63" x14ac:dyDescent="0.25">
      <c r="B11" s="2" t="s">
        <v>17</v>
      </c>
      <c r="C11" s="3" t="s">
        <v>18</v>
      </c>
      <c r="D11" s="52">
        <v>1000</v>
      </c>
      <c r="E11" s="52">
        <v>1000</v>
      </c>
      <c r="F11" s="52">
        <v>1000</v>
      </c>
      <c r="G11" s="52">
        <v>1000</v>
      </c>
      <c r="H11" s="52">
        <v>1000</v>
      </c>
      <c r="I11" s="52">
        <v>1000</v>
      </c>
      <c r="J11" s="11">
        <v>1000</v>
      </c>
      <c r="K11" s="11">
        <v>1000</v>
      </c>
      <c r="L11" s="11">
        <v>1000</v>
      </c>
      <c r="M11" s="9">
        <f t="shared" si="0"/>
        <v>9000</v>
      </c>
      <c r="N11" s="51"/>
    </row>
    <row r="12" spans="2:14" ht="47.25" x14ac:dyDescent="0.25">
      <c r="B12" s="7" t="s">
        <v>19</v>
      </c>
      <c r="C12" s="6" t="s">
        <v>20</v>
      </c>
      <c r="D12" s="9">
        <f>D11+D10+D9+D8+D3+D7</f>
        <v>39100</v>
      </c>
      <c r="E12" s="9">
        <f t="shared" ref="E12:F12" si="1">E11+E10+E9+E8+E3+E7</f>
        <v>39100</v>
      </c>
      <c r="F12" s="9">
        <f t="shared" si="1"/>
        <v>39100</v>
      </c>
      <c r="G12" s="9">
        <f t="shared" ref="G12" si="2">G11+G10+G9+G8+G3+G7</f>
        <v>39100</v>
      </c>
      <c r="H12" s="9">
        <f t="shared" ref="H12" si="3">H11+H10+H9+H8+H3+H7</f>
        <v>39100</v>
      </c>
      <c r="I12" s="9">
        <f t="shared" ref="I12" si="4">I11+I10+I9+I8+I3+I7</f>
        <v>39100</v>
      </c>
      <c r="J12" s="9">
        <f t="shared" ref="J12" si="5">J11+J10+J9+J8+J3+J7</f>
        <v>37352</v>
      </c>
      <c r="K12" s="9">
        <f t="shared" ref="K12" si="6">K11+K10+K9+K8+K3+K7</f>
        <v>31952</v>
      </c>
      <c r="L12" s="9">
        <f t="shared" ref="L12" si="7">L11+L10+L9+L8+L3+L7</f>
        <v>37766</v>
      </c>
      <c r="M12" s="9">
        <f>SUM(M3:M11)</f>
        <v>341670</v>
      </c>
      <c r="N12" s="51"/>
    </row>
  </sheetData>
  <mergeCells count="12">
    <mergeCell ref="B1:M1"/>
    <mergeCell ref="N3:N6"/>
    <mergeCell ref="H3:H6"/>
    <mergeCell ref="I3:I6"/>
    <mergeCell ref="J3:J6"/>
    <mergeCell ref="K3:K6"/>
    <mergeCell ref="L3:L6"/>
    <mergeCell ref="M3:M6"/>
    <mergeCell ref="D3:D6"/>
    <mergeCell ref="E3:E6"/>
    <mergeCell ref="F3:F6"/>
    <mergeCell ref="G3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Oct-Dec12</vt:lpstr>
      <vt:lpstr>Received &amp; Payment  upto Dec</vt:lpstr>
      <vt:lpstr>April To December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psen</cp:lastModifiedBy>
  <dcterms:created xsi:type="dcterms:W3CDTF">2007-11-13T20:47:08Z</dcterms:created>
  <dcterms:modified xsi:type="dcterms:W3CDTF">2013-02-10T08:14:15Z</dcterms:modified>
</cp:coreProperties>
</file>