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Budget April 2016 - March 2017" sheetId="1" r:id="rId1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1"/>
  <c r="F20"/>
  <c r="F19"/>
  <c r="F11"/>
  <c r="F12"/>
  <c r="F13"/>
  <c r="F10"/>
  <c r="F16"/>
  <c r="F17"/>
  <c r="F18"/>
  <c r="F15"/>
  <c r="F23"/>
  <c r="F24"/>
  <c r="F25"/>
  <c r="F26"/>
  <c r="F22"/>
  <c r="F5"/>
  <c r="F6"/>
  <c r="F7"/>
  <c r="D8"/>
  <c r="F8"/>
  <c r="F4"/>
  <c r="F27"/>
  <c r="F14"/>
  <c r="F28"/>
  <c r="F29"/>
</calcChain>
</file>

<file path=xl/sharedStrings.xml><?xml version="1.0" encoding="utf-8"?>
<sst xmlns="http://schemas.openxmlformats.org/spreadsheetml/2006/main" count="86" uniqueCount="71">
  <si>
    <t>Mobile Science Lab - ASHA for Education, Boston Chapter</t>
  </si>
  <si>
    <t>S.No</t>
  </si>
  <si>
    <t>Activities</t>
  </si>
  <si>
    <t>Comments</t>
  </si>
  <si>
    <t>A</t>
  </si>
  <si>
    <t>Personnel Cost</t>
  </si>
  <si>
    <t>A.1</t>
  </si>
  <si>
    <t>Program Manager (1)</t>
  </si>
  <si>
    <t>A.2</t>
  </si>
  <si>
    <t>A.3</t>
  </si>
  <si>
    <t>A.4</t>
  </si>
  <si>
    <t>Staff Benefit</t>
  </si>
  <si>
    <t>B</t>
  </si>
  <si>
    <t>Recurring Cost</t>
  </si>
  <si>
    <t>B.1</t>
  </si>
  <si>
    <t>Technical &amp; Resource Support</t>
  </si>
  <si>
    <t>B.1.1</t>
  </si>
  <si>
    <t>Equipment &amp; Chemicals</t>
  </si>
  <si>
    <t>B.1.2</t>
  </si>
  <si>
    <t>Books, CDs &amp; DVDs</t>
  </si>
  <si>
    <t>B.1.3</t>
  </si>
  <si>
    <t>Other Materials</t>
  </si>
  <si>
    <t>B.1.4</t>
  </si>
  <si>
    <t>B.2</t>
  </si>
  <si>
    <t>Events &amp; Capacity Building</t>
  </si>
  <si>
    <t>B.2.1</t>
  </si>
  <si>
    <t>B.2.2</t>
  </si>
  <si>
    <t>B.2.3</t>
  </si>
  <si>
    <t>B.3</t>
  </si>
  <si>
    <t>B.4</t>
  </si>
  <si>
    <t>Travel &amp; Maintenance</t>
  </si>
  <si>
    <t>B.4.1</t>
  </si>
  <si>
    <t>B.4.2</t>
  </si>
  <si>
    <t>Vehicle Travel &amp; Maintenance</t>
  </si>
  <si>
    <t>Operational Expenses</t>
  </si>
  <si>
    <t>Office Rent</t>
  </si>
  <si>
    <t>Stationery &amp; Other expenses</t>
  </si>
  <si>
    <t>Phone calls &amp; Internet</t>
  </si>
  <si>
    <t>Budget</t>
  </si>
  <si>
    <t>Overheads (4%)</t>
  </si>
  <si>
    <t>Total Budget</t>
  </si>
  <si>
    <t>Unit Rate</t>
  </si>
  <si>
    <t>No. of Units</t>
  </si>
  <si>
    <t>Unit</t>
  </si>
  <si>
    <t>Per month</t>
  </si>
  <si>
    <t>Facilitator - CBZ (1)</t>
  </si>
  <si>
    <t>7% of personnel cost</t>
  </si>
  <si>
    <t>Driver (1)</t>
  </si>
  <si>
    <t>Per year</t>
  </si>
  <si>
    <t>All the equipment and chemicals to be purchased during the vacation - major costs include replacement of damaged equipment or addition of multiple sets where required</t>
  </si>
  <si>
    <t>Consumables for the school based activity sessions to be conducted</t>
  </si>
  <si>
    <t>Vijnana Vedike and Teacher Meetings</t>
  </si>
  <si>
    <t>Staff Meetings &amp; Capacity Building</t>
  </si>
  <si>
    <t>Vijnana Mela &amp; National Science Day</t>
  </si>
  <si>
    <t>The expenses might be lower as the Vedike is ready to bear the expenses of the meetings</t>
  </si>
  <si>
    <t>This includes the review meetings, exposure visits and training programs for the staff</t>
  </si>
  <si>
    <t>Vijnana Mela and the National Science Day are being conducted as 2 separate programs from last year - the budget is based on the expenses incurred last year</t>
  </si>
  <si>
    <t>Based on the last years' usage</t>
  </si>
  <si>
    <t>Per km</t>
  </si>
  <si>
    <t>Mentoring, Monitoring &amp; Documentation</t>
  </si>
  <si>
    <t>Addition of new materials for the resource centre for wider usage</t>
  </si>
  <si>
    <t>New recruitment - higher salaries are needed to get quality staff members</t>
  </si>
  <si>
    <t>Staff Travel &amp; Conveyance</t>
  </si>
  <si>
    <t>Project Period - 1st April 2016 to 31st March 2017</t>
  </si>
  <si>
    <t>Vedike Publications</t>
  </si>
  <si>
    <t>Reduced budget as part of the expenses can be covered under the Oracle Grant</t>
  </si>
  <si>
    <t>Publications like Handbook to be encouraged among the teachers</t>
  </si>
  <si>
    <t>B.3.1</t>
  </si>
  <si>
    <t>B.3.2</t>
  </si>
  <si>
    <t>B.4.3</t>
  </si>
  <si>
    <t>B.4.4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</si>
</sst>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 [$Rs.-4009]\ * #,##0_ ;_ [$Rs.-4009]\ * \-#,##0_ ;_ [$Rs.-4009]\ * &quot;-&quot;_ ;_ @_ "/>
    <numFmt numFmtId="166" formatCode="_ [$₹-4009]\ * #,##0_ ;_ [$₹-4009]\ * \-#,##0_ ;_ [$₹-4009]\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4" fillId="3" borderId="1" xfId="2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164" fontId="3" fillId="0" borderId="0" xfId="2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5" fontId="2" fillId="6" borderId="1" xfId="2" applyNumberFormat="1" applyFont="1" applyFill="1" applyBorder="1" applyAlignment="1">
      <alignment horizontal="center" vertical="center"/>
    </xf>
    <xf numFmtId="164" fontId="3" fillId="6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1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6" fontId="0" fillId="4" borderId="1" xfId="1" applyNumberFormat="1" applyFont="1" applyFill="1" applyBorder="1" applyAlignment="1">
      <alignment horizontal="center" vertical="center"/>
    </xf>
    <xf numFmtId="166" fontId="2" fillId="6" borderId="1" xfId="1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166" fontId="0" fillId="5" borderId="1" xfId="1" applyNumberFormat="1" applyFont="1" applyFill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0" fillId="4" borderId="1" xfId="1" applyNumberFormat="1" applyFont="1" applyFill="1" applyBorder="1" applyAlignment="1">
      <alignment horizontal="center" vertical="center"/>
    </xf>
    <xf numFmtId="0" fontId="0" fillId="5" borderId="1" xfId="1" applyNumberFormat="1" applyFont="1" applyFill="1" applyBorder="1" applyAlignment="1">
      <alignment horizontal="center" vertical="center"/>
    </xf>
    <xf numFmtId="0" fontId="2" fillId="6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4" fontId="7" fillId="4" borderId="0" xfId="2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1" fillId="5" borderId="1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D15" sqref="D15"/>
    </sheetView>
  </sheetViews>
  <sheetFormatPr defaultColWidth="9.140625" defaultRowHeight="15"/>
  <cols>
    <col min="1" max="1" width="5.28515625" style="1" bestFit="1" customWidth="1"/>
    <col min="2" max="2" width="38.140625" style="1" bestFit="1" customWidth="1"/>
    <col min="3" max="3" width="11.85546875" style="1" bestFit="1" customWidth="1"/>
    <col min="4" max="4" width="10.140625" style="28" bestFit="1" customWidth="1"/>
    <col min="5" max="5" width="11.5703125" style="35" bestFit="1" customWidth="1"/>
    <col min="6" max="6" width="11.5703125" style="40" bestFit="1" customWidth="1"/>
    <col min="7" max="7" width="75" style="20" customWidth="1"/>
    <col min="8" max="8" width="9.140625" style="1"/>
    <col min="9" max="9" width="9.140625" style="11"/>
    <col min="10" max="16384" width="9.140625" style="1"/>
  </cols>
  <sheetData>
    <row r="1" spans="1:15" s="36" customFormat="1">
      <c r="A1" s="41" t="s">
        <v>0</v>
      </c>
      <c r="B1" s="41"/>
      <c r="C1" s="41"/>
      <c r="D1" s="41"/>
      <c r="E1" s="41"/>
      <c r="F1" s="41"/>
      <c r="G1" s="41"/>
      <c r="I1" s="37"/>
    </row>
    <row r="2" spans="1:15">
      <c r="A2" s="42" t="s">
        <v>63</v>
      </c>
      <c r="B2" s="42"/>
      <c r="C2" s="42"/>
      <c r="D2" s="42"/>
      <c r="E2" s="42"/>
      <c r="F2" s="42"/>
      <c r="G2" s="42"/>
    </row>
    <row r="3" spans="1:15">
      <c r="A3" s="2" t="s">
        <v>1</v>
      </c>
      <c r="B3" s="2" t="s">
        <v>2</v>
      </c>
      <c r="C3" s="21" t="s">
        <v>43</v>
      </c>
      <c r="D3" s="26" t="s">
        <v>41</v>
      </c>
      <c r="E3" s="29" t="s">
        <v>42</v>
      </c>
      <c r="F3" s="38" t="s">
        <v>38</v>
      </c>
      <c r="G3" s="3" t="s">
        <v>3</v>
      </c>
    </row>
    <row r="4" spans="1:15">
      <c r="A4" s="4" t="s">
        <v>4</v>
      </c>
      <c r="B4" s="4" t="s">
        <v>5</v>
      </c>
      <c r="C4" s="4"/>
      <c r="D4" s="22"/>
      <c r="E4" s="30"/>
      <c r="F4" s="30">
        <f>SUM(F5:F8)</f>
        <v>371600</v>
      </c>
      <c r="G4" s="5"/>
    </row>
    <row r="5" spans="1:15">
      <c r="A5" s="6" t="s">
        <v>6</v>
      </c>
      <c r="B5" s="6" t="s">
        <v>7</v>
      </c>
      <c r="C5" s="6" t="s">
        <v>44</v>
      </c>
      <c r="D5" s="23">
        <v>12000</v>
      </c>
      <c r="E5" s="31">
        <v>12</v>
      </c>
      <c r="F5" s="31">
        <f>D5*E5</f>
        <v>144000</v>
      </c>
      <c r="G5" s="7"/>
    </row>
    <row r="6" spans="1:15">
      <c r="A6" s="6" t="s">
        <v>8</v>
      </c>
      <c r="B6" s="6" t="s">
        <v>45</v>
      </c>
      <c r="C6" s="6" t="s">
        <v>44</v>
      </c>
      <c r="D6" s="23">
        <v>18500</v>
      </c>
      <c r="E6" s="31">
        <v>6</v>
      </c>
      <c r="F6" s="31">
        <f t="shared" ref="F6:F8" si="0">D6*E6</f>
        <v>111000</v>
      </c>
      <c r="G6" s="7" t="s">
        <v>61</v>
      </c>
    </row>
    <row r="7" spans="1:15">
      <c r="A7" s="6" t="s">
        <v>9</v>
      </c>
      <c r="B7" s="6" t="s">
        <v>47</v>
      </c>
      <c r="C7" s="6" t="s">
        <v>44</v>
      </c>
      <c r="D7" s="23">
        <v>7500</v>
      </c>
      <c r="E7" s="31">
        <v>12</v>
      </c>
      <c r="F7" s="31">
        <f t="shared" si="0"/>
        <v>90000</v>
      </c>
      <c r="G7" s="7"/>
    </row>
    <row r="8" spans="1:15">
      <c r="A8" s="6" t="s">
        <v>10</v>
      </c>
      <c r="B8" s="6" t="s">
        <v>11</v>
      </c>
      <c r="C8" s="6" t="s">
        <v>44</v>
      </c>
      <c r="D8" s="23">
        <f>SUM(D5:D7)*7%</f>
        <v>2660.0000000000005</v>
      </c>
      <c r="E8" s="31">
        <v>10</v>
      </c>
      <c r="F8" s="31">
        <f t="shared" si="0"/>
        <v>26600.000000000004</v>
      </c>
      <c r="G8" s="7" t="s">
        <v>46</v>
      </c>
    </row>
    <row r="9" spans="1:15">
      <c r="A9" s="4" t="s">
        <v>12</v>
      </c>
      <c r="B9" s="4" t="s">
        <v>13</v>
      </c>
      <c r="C9" s="4"/>
      <c r="D9" s="22"/>
      <c r="E9" s="30"/>
      <c r="F9" s="30">
        <f>F10+F15+F19+F22</f>
        <v>289500</v>
      </c>
      <c r="G9" s="5"/>
    </row>
    <row r="10" spans="1:15">
      <c r="A10" s="8" t="s">
        <v>14</v>
      </c>
      <c r="B10" s="8" t="s">
        <v>15</v>
      </c>
      <c r="C10" s="8"/>
      <c r="D10" s="27"/>
      <c r="E10" s="32"/>
      <c r="F10" s="39">
        <f>SUM(F11:F13)</f>
        <v>40000</v>
      </c>
      <c r="G10" s="9"/>
    </row>
    <row r="11" spans="1:15" ht="45">
      <c r="A11" s="6" t="s">
        <v>16</v>
      </c>
      <c r="B11" s="6" t="s">
        <v>17</v>
      </c>
      <c r="C11" s="6" t="s">
        <v>48</v>
      </c>
      <c r="D11" s="23">
        <v>25000</v>
      </c>
      <c r="E11" s="31">
        <v>1</v>
      </c>
      <c r="F11" s="31">
        <f t="shared" ref="F11:F13" si="1">D11*E11</f>
        <v>25000</v>
      </c>
      <c r="G11" s="10" t="s">
        <v>49</v>
      </c>
    </row>
    <row r="12" spans="1:15">
      <c r="A12" s="6" t="s">
        <v>18</v>
      </c>
      <c r="B12" s="6" t="s">
        <v>19</v>
      </c>
      <c r="C12" s="6" t="s">
        <v>48</v>
      </c>
      <c r="D12" s="23">
        <v>0</v>
      </c>
      <c r="E12" s="31">
        <v>1</v>
      </c>
      <c r="F12" s="31">
        <f t="shared" si="1"/>
        <v>0</v>
      </c>
      <c r="G12" s="7" t="s">
        <v>60</v>
      </c>
    </row>
    <row r="13" spans="1:15">
      <c r="A13" s="6" t="s">
        <v>20</v>
      </c>
      <c r="B13" s="6" t="s">
        <v>21</v>
      </c>
      <c r="C13" s="6" t="s">
        <v>48</v>
      </c>
      <c r="D13" s="23">
        <v>15000</v>
      </c>
      <c r="E13" s="31">
        <v>1</v>
      </c>
      <c r="F13" s="31">
        <f t="shared" si="1"/>
        <v>15000</v>
      </c>
      <c r="G13" s="7" t="s">
        <v>50</v>
      </c>
    </row>
    <row r="14" spans="1:15">
      <c r="A14" s="6" t="s">
        <v>22</v>
      </c>
      <c r="B14" s="6" t="s">
        <v>64</v>
      </c>
      <c r="C14" s="6" t="s">
        <v>48</v>
      </c>
      <c r="D14" s="23">
        <v>40000</v>
      </c>
      <c r="E14" s="31">
        <v>1</v>
      </c>
      <c r="F14" s="31">
        <f t="shared" ref="F14" si="2">D14*E14</f>
        <v>40000</v>
      </c>
      <c r="G14" s="7" t="s">
        <v>66</v>
      </c>
    </row>
    <row r="15" spans="1:15" s="11" customFormat="1">
      <c r="A15" s="8" t="s">
        <v>23</v>
      </c>
      <c r="B15" s="8" t="s">
        <v>24</v>
      </c>
      <c r="C15" s="8"/>
      <c r="D15" s="27"/>
      <c r="E15" s="32"/>
      <c r="F15" s="39">
        <f>SUM(F16:F18)</f>
        <v>122000</v>
      </c>
      <c r="G15" s="9"/>
      <c r="H15" s="1"/>
      <c r="J15" s="1"/>
      <c r="K15" s="1"/>
      <c r="L15" s="1"/>
      <c r="M15" s="1"/>
      <c r="N15" s="1"/>
      <c r="O15" s="1"/>
    </row>
    <row r="16" spans="1:15" s="11" customFormat="1" ht="30">
      <c r="A16" s="6" t="s">
        <v>25</v>
      </c>
      <c r="B16" s="6" t="s">
        <v>53</v>
      </c>
      <c r="C16" s="6" t="s">
        <v>48</v>
      </c>
      <c r="D16" s="23">
        <v>90000</v>
      </c>
      <c r="E16" s="31">
        <v>1</v>
      </c>
      <c r="F16" s="31">
        <f t="shared" ref="F16:F18" si="3">D16*E16</f>
        <v>90000</v>
      </c>
      <c r="G16" s="10" t="s">
        <v>56</v>
      </c>
      <c r="H16" s="1"/>
      <c r="J16" s="1"/>
      <c r="K16" s="1"/>
      <c r="L16" s="1"/>
      <c r="M16" s="1"/>
      <c r="N16" s="1"/>
      <c r="O16" s="1"/>
    </row>
    <row r="17" spans="1:15" s="11" customFormat="1" ht="30">
      <c r="A17" s="6" t="s">
        <v>26</v>
      </c>
      <c r="B17" s="6" t="s">
        <v>51</v>
      </c>
      <c r="C17" s="6" t="s">
        <v>44</v>
      </c>
      <c r="D17" s="23">
        <v>2500</v>
      </c>
      <c r="E17" s="31">
        <v>8</v>
      </c>
      <c r="F17" s="31">
        <f t="shared" si="3"/>
        <v>20000</v>
      </c>
      <c r="G17" s="7" t="s">
        <v>54</v>
      </c>
      <c r="H17" s="1"/>
      <c r="J17" s="1"/>
      <c r="K17" s="1"/>
      <c r="L17" s="1"/>
      <c r="M17" s="1"/>
      <c r="N17" s="1"/>
      <c r="O17" s="1"/>
    </row>
    <row r="18" spans="1:15" s="11" customFormat="1" ht="30">
      <c r="A18" s="6" t="s">
        <v>27</v>
      </c>
      <c r="B18" s="6" t="s">
        <v>52</v>
      </c>
      <c r="C18" s="6" t="s">
        <v>44</v>
      </c>
      <c r="D18" s="23">
        <v>3000</v>
      </c>
      <c r="E18" s="31">
        <v>4</v>
      </c>
      <c r="F18" s="31">
        <f t="shared" si="3"/>
        <v>12000</v>
      </c>
      <c r="G18" s="7" t="s">
        <v>55</v>
      </c>
      <c r="H18" s="1"/>
      <c r="J18" s="1"/>
      <c r="K18" s="1"/>
      <c r="L18" s="1"/>
      <c r="M18" s="1"/>
      <c r="N18" s="1"/>
      <c r="O18" s="1"/>
    </row>
    <row r="19" spans="1:15" s="11" customFormat="1">
      <c r="A19" s="8" t="s">
        <v>28</v>
      </c>
      <c r="B19" s="8" t="s">
        <v>30</v>
      </c>
      <c r="C19" s="8"/>
      <c r="D19" s="27"/>
      <c r="E19" s="32"/>
      <c r="F19" s="39">
        <f>SUM(F20:F21)</f>
        <v>80000</v>
      </c>
      <c r="G19" s="9"/>
      <c r="H19" s="1"/>
      <c r="J19" s="1"/>
      <c r="K19" s="1"/>
      <c r="L19" s="1"/>
      <c r="M19" s="1"/>
      <c r="N19" s="1"/>
      <c r="O19" s="1"/>
    </row>
    <row r="20" spans="1:15" s="11" customFormat="1">
      <c r="A20" s="6" t="s">
        <v>67</v>
      </c>
      <c r="B20" s="6" t="s">
        <v>62</v>
      </c>
      <c r="C20" s="6" t="s">
        <v>44</v>
      </c>
      <c r="D20" s="23">
        <v>3000</v>
      </c>
      <c r="E20" s="31">
        <v>12</v>
      </c>
      <c r="F20" s="31">
        <f t="shared" ref="F20:F21" si="4">D20*E20</f>
        <v>36000</v>
      </c>
      <c r="G20" s="7" t="s">
        <v>57</v>
      </c>
      <c r="H20" s="1"/>
      <c r="J20" s="1"/>
      <c r="K20" s="1"/>
      <c r="L20" s="1"/>
      <c r="M20" s="1"/>
      <c r="N20" s="1"/>
      <c r="O20" s="1"/>
    </row>
    <row r="21" spans="1:15" s="11" customFormat="1">
      <c r="A21" s="6" t="s">
        <v>68</v>
      </c>
      <c r="B21" s="6" t="s">
        <v>33</v>
      </c>
      <c r="C21" s="6" t="s">
        <v>58</v>
      </c>
      <c r="D21" s="23">
        <v>4000</v>
      </c>
      <c r="E21" s="31">
        <v>11</v>
      </c>
      <c r="F21" s="31">
        <f t="shared" si="4"/>
        <v>44000</v>
      </c>
      <c r="G21" s="7" t="s">
        <v>65</v>
      </c>
      <c r="H21" s="1"/>
      <c r="J21" s="1"/>
      <c r="K21" s="1"/>
      <c r="L21" s="1"/>
      <c r="M21" s="1"/>
      <c r="N21" s="1"/>
      <c r="O21" s="1"/>
    </row>
    <row r="22" spans="1:15" s="11" customFormat="1">
      <c r="A22" s="8" t="s">
        <v>29</v>
      </c>
      <c r="B22" s="8" t="s">
        <v>34</v>
      </c>
      <c r="C22" s="8"/>
      <c r="D22" s="27"/>
      <c r="E22" s="32"/>
      <c r="F22" s="39">
        <f>SUM(F23:F26)</f>
        <v>47500</v>
      </c>
      <c r="G22" s="9"/>
      <c r="H22" s="1"/>
      <c r="J22" s="1"/>
      <c r="K22" s="1"/>
      <c r="L22" s="1"/>
      <c r="M22" s="1"/>
      <c r="N22" s="1"/>
      <c r="O22" s="1"/>
    </row>
    <row r="23" spans="1:15" s="11" customFormat="1">
      <c r="A23" s="6" t="s">
        <v>31</v>
      </c>
      <c r="B23" s="6" t="s">
        <v>35</v>
      </c>
      <c r="C23" s="6" t="s">
        <v>44</v>
      </c>
      <c r="D23" s="23">
        <v>2000</v>
      </c>
      <c r="E23" s="31">
        <v>10</v>
      </c>
      <c r="F23" s="31">
        <f t="shared" ref="F23:F26" si="5">D23*E23</f>
        <v>20000</v>
      </c>
      <c r="G23" s="7"/>
      <c r="H23" s="1"/>
      <c r="J23" s="1"/>
      <c r="K23" s="1"/>
      <c r="L23" s="1"/>
      <c r="M23" s="1"/>
      <c r="N23" s="1"/>
      <c r="O23" s="1"/>
    </row>
    <row r="24" spans="1:15">
      <c r="A24" s="6" t="s">
        <v>32</v>
      </c>
      <c r="B24" s="6" t="s">
        <v>36</v>
      </c>
      <c r="C24" s="6" t="s">
        <v>44</v>
      </c>
      <c r="D24" s="23">
        <v>500</v>
      </c>
      <c r="E24" s="31">
        <v>10</v>
      </c>
      <c r="F24" s="31">
        <f t="shared" si="5"/>
        <v>5000</v>
      </c>
      <c r="G24" s="7"/>
    </row>
    <row r="25" spans="1:15">
      <c r="A25" s="6" t="s">
        <v>69</v>
      </c>
      <c r="B25" s="6" t="s">
        <v>37</v>
      </c>
      <c r="C25" s="6" t="s">
        <v>44</v>
      </c>
      <c r="D25" s="23">
        <v>750</v>
      </c>
      <c r="E25" s="31">
        <v>10</v>
      </c>
      <c r="F25" s="31">
        <f t="shared" si="5"/>
        <v>7500</v>
      </c>
      <c r="G25" s="7"/>
    </row>
    <row r="26" spans="1:15">
      <c r="A26" s="6" t="s">
        <v>70</v>
      </c>
      <c r="B26" s="6" t="s">
        <v>59</v>
      </c>
      <c r="C26" s="6" t="s">
        <v>44</v>
      </c>
      <c r="D26" s="23">
        <v>1500</v>
      </c>
      <c r="E26" s="31">
        <v>10</v>
      </c>
      <c r="F26" s="31">
        <f t="shared" si="5"/>
        <v>15000</v>
      </c>
      <c r="G26" s="7"/>
    </row>
    <row r="27" spans="1:15">
      <c r="A27" s="12"/>
      <c r="B27" s="13" t="s">
        <v>38</v>
      </c>
      <c r="C27" s="13"/>
      <c r="D27" s="24"/>
      <c r="E27" s="33"/>
      <c r="F27" s="33">
        <f>F9+F4</f>
        <v>661100</v>
      </c>
      <c r="G27" s="14"/>
    </row>
    <row r="28" spans="1:15" s="18" customFormat="1">
      <c r="A28" s="15"/>
      <c r="B28" s="16" t="s">
        <v>39</v>
      </c>
      <c r="C28" s="16"/>
      <c r="D28" s="25"/>
      <c r="E28" s="34"/>
      <c r="F28" s="34">
        <f>F27*0.04</f>
        <v>26444</v>
      </c>
      <c r="G28" s="17"/>
      <c r="I28" s="19"/>
    </row>
    <row r="29" spans="1:15">
      <c r="A29" s="12"/>
      <c r="B29" s="13" t="s">
        <v>40</v>
      </c>
      <c r="C29" s="13"/>
      <c r="D29" s="24"/>
      <c r="E29" s="33"/>
      <c r="F29" s="33">
        <f>F27+F28</f>
        <v>687544</v>
      </c>
      <c r="G29" s="14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April 2016 - March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 Kumar S</dc:creator>
  <cp:lastModifiedBy>Melliyal Annamalai</cp:lastModifiedBy>
  <dcterms:created xsi:type="dcterms:W3CDTF">2015-07-16T00:46:57Z</dcterms:created>
  <dcterms:modified xsi:type="dcterms:W3CDTF">2016-11-13T15:32:09Z</dcterms:modified>
</cp:coreProperties>
</file>